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fileSharing readOnlyRecommended="1"/>
  <workbookPr showInkAnnotation="0" codeName="ThisWorkbook"/>
  <mc:AlternateContent xmlns:mc="http://schemas.openxmlformats.org/markup-compatibility/2006">
    <mc:Choice Requires="x15">
      <x15ac:absPath xmlns:x15ac="http://schemas.microsoft.com/office/spreadsheetml/2010/11/ac" url="https://danskebankgroup.sharepoint.com/sites/SFB2024/Shared Documents/"/>
    </mc:Choice>
  </mc:AlternateContent>
  <xr:revisionPtr revIDLastSave="63" documentId="8_{6B8D4295-86C4-4424-AD9B-D53B10F19A83}" xr6:coauthVersionLast="47" xr6:coauthVersionMax="47" xr10:uidLastSave="{33BA4259-D4D9-4742-9717-8D5BF3753281}"/>
  <workbookProtection workbookAlgorithmName="SHA-512" workbookHashValue="tE65fn+R4tPI/1RhFv6cYGjOjhwC2WXaCRfcCsWaMACFMAmYy16FsDkoQcB7w8MPST4hhaI/zzlDU2BAFOUNqw==" workbookSaltValue="+amu8dmC6vZykXnJguMtyw==" workbookSpinCount="100000" lockStructure="1"/>
  <bookViews>
    <workbookView xWindow="-120" yWindow="-120" windowWidth="29040" windowHeight="15720" tabRatio="853" xr2:uid="{00000000-000D-0000-FFFF-FFFF00000000}"/>
  </bookViews>
  <sheets>
    <sheet name="Table of contents" sheetId="34" r:id="rId1"/>
    <sheet name="Introduction" sheetId="72" r:id="rId2"/>
    <sheet name="Change log" sheetId="64" r:id="rId3"/>
    <sheet name="Nordic societies" sheetId="49" r:id="rId4"/>
    <sheet name="SASB Index" sheetId="58" r:id="rId5"/>
    <sheet name="SFDR PAI Indicators" sheetId="57" r:id="rId6"/>
    <sheet name="Sustainable finance" sheetId="35" r:id="rId7"/>
    <sheet name="Active ownership" sheetId="36" r:id="rId8"/>
    <sheet name="Breakdown of baseline changes" sheetId="69" r:id="rId9"/>
    <sheet name="Energy consumption" sheetId="8" r:id="rId10"/>
    <sheet name="Electricity consumption" sheetId="9" r:id="rId11"/>
    <sheet name="Heat consumption" sheetId="10" r:id="rId12"/>
    <sheet name="Road transport" sheetId="11" r:id="rId13"/>
    <sheet name="Air transport" sheetId="12" r:id="rId14"/>
    <sheet name="Paper consumption" sheetId="13" r:id="rId15"/>
    <sheet name="Carbon neutralisation" sheetId="5" r:id="rId16"/>
    <sheet name="Breakdown of indirect &amp; direct " sheetId="17" r:id="rId17"/>
    <sheet name="Other consumption" sheetId="41" r:id="rId18"/>
    <sheet name="Collective bargaining" sheetId="47" r:id="rId19"/>
    <sheet name="Conflict resolution" sheetId="48" r:id="rId20"/>
    <sheet name="Accessible finance" sheetId="19" r:id="rId21"/>
    <sheet name="Volunteering" sheetId="24" r:id="rId22"/>
    <sheet name="Employees" sheetId="25" r:id="rId23"/>
    <sheet name="Diversity, Equity and Inclusion" sheetId="31" r:id="rId24"/>
    <sheet name="Health and safety" sheetId="32" r:id="rId25"/>
    <sheet name="Management" sheetId="63" r:id="rId26"/>
    <sheet name="Training" sheetId="26" r:id="rId27"/>
    <sheet name="Danske Bank Policies" sheetId="66" r:id="rId28"/>
  </sheets>
  <externalReferences>
    <externalReference r:id="rId29"/>
  </externalReferences>
  <definedNames>
    <definedName name="_Col1_iNdEx_2">#REF!</definedName>
    <definedName name="_Col2_iNdEx_3">#REF!</definedName>
    <definedName name="_Col3_iNdEx_4">#REF!</definedName>
    <definedName name="_Col4_iNdEx_5">#REF!</definedName>
    <definedName name="_Col5_iNdEx_6">#REF!</definedName>
    <definedName name="_xlnm._FilterDatabase" localSheetId="20" hidden="1">'Accessible finance'!$H$3:$H$21</definedName>
    <definedName name="_xlnm._FilterDatabase" localSheetId="8" hidden="1">'Breakdown of baseline changes'!$A$5:$X$5</definedName>
    <definedName name="_xlnm._FilterDatabase" localSheetId="27" hidden="1">'Danske Bank Policies'!$B$8:$G$42</definedName>
    <definedName name="_xlnm._FilterDatabase" localSheetId="17" hidden="1">'Other consumption'!$A$5:$I$5</definedName>
    <definedName name="_Row0_TCol0_iNdEx_1">#REF!</definedName>
    <definedName name="_Row1_iNdEx_7">#REF!</definedName>
    <definedName name="_Row10_iNdEx_16">#REF!</definedName>
    <definedName name="_Row11_iNdEx_17">#REF!</definedName>
    <definedName name="_Row12_iNdEx_18">#REF!</definedName>
    <definedName name="_Row13_iNdEx_19">#REF!</definedName>
    <definedName name="_Row14_iNdEx_20">#REF!</definedName>
    <definedName name="_Row15_iNdEx_21">#REF!</definedName>
    <definedName name="_Row16_iNdEx_22">#REF!</definedName>
    <definedName name="_Row17_iNdEx_23">#REF!</definedName>
    <definedName name="_Row18_iNdEx_24">#REF!</definedName>
    <definedName name="_Row19_iNdEx_25">#REF!</definedName>
    <definedName name="_Row2_iNdEx_8">#REF!</definedName>
    <definedName name="_Row20_iNdEx_26">#REF!</definedName>
    <definedName name="_Row21_iNdEx_27">#REF!</definedName>
    <definedName name="_Row22_iNdEx_28">#REF!</definedName>
    <definedName name="_Row23_iNdEx_29">#REF!</definedName>
    <definedName name="_Row24_iNdEx_30">#REF!</definedName>
    <definedName name="_Row25_iNdEx_31">#REF!</definedName>
    <definedName name="_Row26_iNdEx_32">#REF!</definedName>
    <definedName name="_Row27_iNdEx_33">#REF!</definedName>
    <definedName name="_Row28_iNdEx_34">#REF!</definedName>
    <definedName name="_Row29_iNdEx_35">#REF!</definedName>
    <definedName name="_Row3_iNdEx_9">#REF!</definedName>
    <definedName name="_Row30_iNdEx_36">#REF!</definedName>
    <definedName name="_Row31_iNdEx_37">#REF!</definedName>
    <definedName name="_Row32_iNdEx_38">#REF!</definedName>
    <definedName name="_Row33_iNdEx_39">#REF!</definedName>
    <definedName name="_Row34_iNdEx_40">#REF!</definedName>
    <definedName name="_Row35_iNdEx_41">#REF!</definedName>
    <definedName name="_Row36_iNdEx_42">#REF!</definedName>
    <definedName name="_Row37_iNdEx_43">#REF!</definedName>
    <definedName name="_Row38_iNdEx_44">#REF!</definedName>
    <definedName name="_Row39_iNdEx_45">#REF!</definedName>
    <definedName name="_Row4_iNdEx_10">#REF!</definedName>
    <definedName name="_Row40_iNdEx_46">#REF!</definedName>
    <definedName name="_Row41_iNdEx_47">#REF!</definedName>
    <definedName name="_Row42_iNdEx_48">#REF!</definedName>
    <definedName name="_Row43_iNdEx_49">#REF!</definedName>
    <definedName name="_Row44_iNdEx_50">#REF!</definedName>
    <definedName name="_Row45_iNdEx_51">#REF!</definedName>
    <definedName name="_Row46_iNdEx_52">#REF!</definedName>
    <definedName name="_Row47_iNdEx_53">#REF!</definedName>
    <definedName name="_Row48_iNdEx_54">#REF!</definedName>
    <definedName name="_Row49_iNdEx_55">#REF!</definedName>
    <definedName name="_Row5_iNdEx_11">#REF!</definedName>
    <definedName name="_Row50_iNdEx_56">#REF!</definedName>
    <definedName name="_Row51_iNdEx_57">#REF!</definedName>
    <definedName name="_Row52_iNdEx_58">#REF!</definedName>
    <definedName name="_Row53_iNdEx_59">#REF!</definedName>
    <definedName name="_Row54_iNdEx_60">#REF!</definedName>
    <definedName name="_Row55_iNdEx_61">#REF!</definedName>
    <definedName name="_Row56_iNdEx_62">#REF!</definedName>
    <definedName name="_Row57_iNdEx_63">#REF!</definedName>
    <definedName name="_Row6_iNdEx_12">#REF!</definedName>
    <definedName name="_Row7_iNdEx_13">#REF!</definedName>
    <definedName name="_Row8_iNdEx_14">#REF!</definedName>
    <definedName name="_Row9_iNdEx_15">#REF!</definedName>
    <definedName name="Danske_Bank_in_Brief" localSheetId="8">#REF!</definedName>
    <definedName name="Danske_Bank_in_Brief" localSheetId="2">#REF!</definedName>
    <definedName name="Danske_Bank_in_Brief" localSheetId="18">#REF!</definedName>
    <definedName name="Danske_Bank_in_Brief" localSheetId="19">#REF!</definedName>
    <definedName name="Danske_Bank_in_Brief" localSheetId="27">#REF!</definedName>
    <definedName name="Danske_Bank_in_Brief" localSheetId="1">'Table of contents'!#REF!</definedName>
    <definedName name="Danske_Bank_in_Brief" localSheetId="25">#REF!</definedName>
    <definedName name="Danske_Bank_in_Brief" localSheetId="3">#REF!</definedName>
    <definedName name="Danske_Bank_in_Brief" localSheetId="4">'Table of contents'!#REF!</definedName>
    <definedName name="Danske_Bank_in_Brief" localSheetId="5">'Table of contents'!#REF!</definedName>
    <definedName name="Danske_Bank_in_Brief">'Table of contents'!#REF!</definedName>
    <definedName name="_xlnm.Print_Area" localSheetId="20">'Accessible finance'!$A$1:$H$26</definedName>
    <definedName name="_xlnm.Print_Area" localSheetId="7">'Active ownership'!$A$1:$H$25</definedName>
    <definedName name="_xlnm.Print_Area" localSheetId="13">'Air transport'!$A$1:$I$33</definedName>
    <definedName name="_xlnm.Print_Area" localSheetId="8">'Breakdown of baseline changes'!$A$1:$X$18</definedName>
    <definedName name="_xlnm.Print_Area" localSheetId="16">'Breakdown of indirect &amp; direct '!$A$1:$I$212</definedName>
    <definedName name="_xlnm.Print_Area" localSheetId="15">'Carbon neutralisation'!$A$1:$Q$48</definedName>
    <definedName name="_xlnm.Print_Area" localSheetId="2">'Change log'!$A$1:$N$7</definedName>
    <definedName name="_xlnm.Print_Area" localSheetId="18">'Collective bargaining'!$A$1:$W$35</definedName>
    <definedName name="_xlnm.Print_Area" localSheetId="19">'Conflict resolution'!$A$1:$U$42</definedName>
    <definedName name="_xlnm.Print_Area" localSheetId="27">'Danske Bank Policies'!$A$1:$H$42</definedName>
    <definedName name="_xlnm.Print_Area" localSheetId="23">'Diversity, Equity and Inclusion'!$A$1:$H$46</definedName>
    <definedName name="_xlnm.Print_Area" localSheetId="10">'Electricity consumption'!$A$1:$I$66</definedName>
    <definedName name="_xlnm.Print_Area" localSheetId="22">Employees!$A$1:$H$83</definedName>
    <definedName name="_xlnm.Print_Area" localSheetId="9">'Energy consumption'!$A$1:$I$89</definedName>
    <definedName name="_xlnm.Print_Area" localSheetId="24">'Health and safety'!$A$1:$H$24</definedName>
    <definedName name="_xlnm.Print_Area" localSheetId="11">'Heat consumption'!$A$1:$I$69</definedName>
    <definedName name="_xlnm.Print_Area" localSheetId="1">Introduction!$A$1:$E$7</definedName>
    <definedName name="_xlnm.Print_Area" localSheetId="25">Management!$A$1:$K$17</definedName>
    <definedName name="_xlnm.Print_Area" localSheetId="3">'Nordic societies'!$A$1:$Y$32</definedName>
    <definedName name="_xlnm.Print_Area" localSheetId="17">'Other consumption'!$A$1:$I$42</definedName>
    <definedName name="_xlnm.Print_Area" localSheetId="14">'Paper consumption'!$A$1:$I$30</definedName>
    <definedName name="_xlnm.Print_Area" localSheetId="12">'Road transport'!$A$1:$I$55</definedName>
    <definedName name="_xlnm.Print_Area" localSheetId="4">'SASB Index'!$A$1:$I$39</definedName>
    <definedName name="_xlnm.Print_Area" localSheetId="5">'SFDR PAI Indicators'!$A$1:$J$31</definedName>
    <definedName name="_xlnm.Print_Area" localSheetId="6">'Sustainable finance'!$A$1:$P$45</definedName>
    <definedName name="_xlnm.Print_Area" localSheetId="0">'Table of contents'!$A$3:$E$52</definedName>
    <definedName name="_xlnm.Print_Area" localSheetId="26">Training!$A$1:$H$17</definedName>
    <definedName name="_xlnm.Print_Area" localSheetId="21">Volunteering!$A$1:$H$15</definedName>
    <definedName name="SASS" localSheetId="8">#REF!</definedName>
    <definedName name="SASS" localSheetId="2">#REF!</definedName>
    <definedName name="SASS" localSheetId="27">#REF!</definedName>
    <definedName name="SASS" localSheetId="25">#REF!</definedName>
    <definedName name="SASS">'Table of contents'!#REF!</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4" i="5" l="1"/>
  <c r="C7" i="19"/>
  <c r="F23" i="57" l="1"/>
  <c r="G25" i="57"/>
  <c r="E12" i="57" l="1"/>
  <c r="E11" i="57"/>
  <c r="E10" i="57"/>
  <c r="F12" i="57"/>
  <c r="F13" i="57" s="1"/>
  <c r="F11" i="57"/>
  <c r="F10" i="57"/>
  <c r="C48" i="11"/>
  <c r="C63" i="10"/>
  <c r="C11" i="10"/>
  <c r="C39" i="10" s="1"/>
  <c r="E13" i="57" l="1"/>
  <c r="E16" i="57"/>
  <c r="F16" i="57"/>
  <c r="G16" i="57"/>
  <c r="E15" i="57"/>
  <c r="G15" i="57"/>
  <c r="F15" i="57"/>
  <c r="G23" i="57"/>
  <c r="E25" i="57"/>
  <c r="F25" i="57"/>
  <c r="H173" i="17"/>
  <c r="G173" i="17"/>
  <c r="F173" i="17"/>
  <c r="D173" i="17"/>
  <c r="D156" i="17"/>
  <c r="D155" i="17"/>
  <c r="D154" i="17"/>
  <c r="D153" i="17"/>
  <c r="D152" i="17"/>
  <c r="D151" i="17"/>
  <c r="D150" i="17"/>
  <c r="D149" i="17"/>
  <c r="D148" i="17"/>
  <c r="H147" i="17"/>
  <c r="G147" i="17"/>
  <c r="F147" i="17"/>
  <c r="E147" i="17"/>
  <c r="G12" i="57"/>
  <c r="F53" i="17"/>
  <c r="G11" i="57"/>
  <c r="H13" i="17"/>
  <c r="G13" i="17"/>
  <c r="F13" i="17"/>
  <c r="E13" i="17"/>
  <c r="G10" i="57" s="1"/>
  <c r="E14" i="57" l="1"/>
  <c r="G13" i="57"/>
  <c r="D147" i="17"/>
  <c r="G14" i="57"/>
  <c r="F14" i="57"/>
  <c r="E86" i="25" l="1"/>
  <c r="F86" i="25"/>
  <c r="G86" i="25"/>
</calcChain>
</file>

<file path=xl/sharedStrings.xml><?xml version="1.0" encoding="utf-8"?>
<sst xmlns="http://schemas.openxmlformats.org/spreadsheetml/2006/main" count="1898" uniqueCount="662">
  <si>
    <t>Sustainability Fact Book 2024</t>
  </si>
  <si>
    <t>INTRODUCTION</t>
  </si>
  <si>
    <t>SOCIAL</t>
  </si>
  <si>
    <t>Introduction</t>
  </si>
  <si>
    <t>Collective bargaining</t>
  </si>
  <si>
    <t>Change log</t>
  </si>
  <si>
    <t>Conflict resolution</t>
  </si>
  <si>
    <t>Nordic societies</t>
  </si>
  <si>
    <t>Accessible finance</t>
  </si>
  <si>
    <t>Sustainability Accounting Standards Board Index (SASB Index)</t>
  </si>
  <si>
    <t>Volunteering</t>
  </si>
  <si>
    <t>Sustainable Finance Disclosure Regulation mandatory Principal Adverse Impact Indicators (SFDR PAI Indicators)</t>
  </si>
  <si>
    <t>Employees</t>
  </si>
  <si>
    <t>Diversity, Equity and Inclusion</t>
  </si>
  <si>
    <t>SUSTAINABLE FINANCE</t>
  </si>
  <si>
    <t>Health and safety</t>
  </si>
  <si>
    <t>Sustainable finance</t>
  </si>
  <si>
    <t>Active ownership</t>
  </si>
  <si>
    <t>GOVERNANCE</t>
  </si>
  <si>
    <t>Management</t>
  </si>
  <si>
    <t>ENVIRONMENT</t>
  </si>
  <si>
    <t>Training</t>
  </si>
  <si>
    <t>Breakdown of baseline changes</t>
  </si>
  <si>
    <t>Danske Bank Policies</t>
  </si>
  <si>
    <t>Energy consumption</t>
  </si>
  <si>
    <t>Electricity consumption</t>
  </si>
  <si>
    <t>Heat consumption</t>
  </si>
  <si>
    <t>Road transport</t>
  </si>
  <si>
    <t>Air transport</t>
  </si>
  <si>
    <t>Paper consumption</t>
  </si>
  <si>
    <t>Carbon neutralisation</t>
  </si>
  <si>
    <r>
      <t>Breakdown of indirect and direct CO</t>
    </r>
    <r>
      <rPr>
        <u/>
        <vertAlign val="subscript"/>
        <sz val="11"/>
        <color theme="10"/>
        <rFont val="DanskeLight"/>
      </rPr>
      <t>2</t>
    </r>
    <r>
      <rPr>
        <u/>
        <sz val="11"/>
        <color theme="10"/>
        <rFont val="DanskeLight"/>
      </rPr>
      <t>e emissions</t>
    </r>
  </si>
  <si>
    <t>Other consumption</t>
  </si>
  <si>
    <t>Disclaimer:</t>
  </si>
  <si>
    <t>This publication has been prepared by Danske Bank for information purposes only. It is not an offer or solicitation of any offers to purchase or sell any securities, currency or financial instruments. Whilst reasonable care has been taken to ensure that the content of this publication is not untrue or misleading, no representation is made as to its accuracy or completeness, and no liability is accepted for any loss arising from reliance on it. Danske Bank, its affiliates or staff may perform business services, hold, establish, change or cease to hold positions in any securities, currency or financial instrument mentioned in this publication. Danske Bank Group’s research analysts are not permitted to invest in securities under coverage in their research sector. This publication is not intended for personal customers in the UK or any person in the US. Danske Bank is authorised by the Danish Financial Supervisory Authority (Finanstilsynet) and subject to limited regulation by the Financial Conduct Authority and the Prudential Regulation Authority for the conduct of business in the UK. Details on the extent of our regulation by the Financial Conduct Authority and the Prudential Regulation Authority are available from us on request. Member of the London Stock Exchange. 
Copyright © 2025 Danske Bank A/S. All rights reserved. This publication is protected by copyright and may not be reproduced in whole or in part without permission.</t>
  </si>
  <si>
    <t>For further information:</t>
  </si>
  <si>
    <t>Danske Bank Group Sustainability 
DK-1577 København V, Denmark
Email — sustainability@danskebank.com</t>
  </si>
  <si>
    <t>The Sustainability Fact Book aims to increase transparency and provide our stakeholders with relevant information and data about Danske Bank’s sustainability performance.
How to read this report:
• The Sustainability Fact Book 2024 includes environmental, social and governance (ESG) data and information based on stakeholder interest and demand.
• When available, five-year historical data is reported (otherwise marked with -). Environmental data has been reported starting from 2019, as 2019 serves as the target baseline. Older historical data (since 2009, when available) can be found in Danske Bank's previous Sustainability Fact Books, available at https://danskebank.com/sustainability/publications-and-policies. 
• Because reporting principles are reviewed and updated on an ongoing basis year by year, accounting inconsistency may exist when comparing historical data.
• Minor differences as a result of rounding may exist in some historical data when this data is compared against previously published data.
• GDPR compliance has had implications for certain types of employee data, so caution should be exercised if making direct comparisons.
• Some selected data points are no longer reported due to changed accounting and reporting procedures and/or the closure of activities.
• Selected data in the Sustainability Fact Book 2024 has been verified by a third party. For further details on our reporting principles for ESG data included in the statutory Sustainability Statement, please refer to the Sustainability Statement in Danske Bank's Annual Report 2024.</t>
  </si>
  <si>
    <t>Date</t>
  </si>
  <si>
    <t>Changes and/or additions</t>
  </si>
  <si>
    <t>Link to sheet</t>
  </si>
  <si>
    <t>Since 1871, Danske Bank has been creating opportunities and helping people and businesses realise their potential and ambitions – and we have evolved in tandem with the societies around us. In an international context, the Nordic societies (Denmark, Finland, the Faroe Islands, Iceland, Norway and Sweden) are outliers from a sustainability perspective due to their relatively advanced position in this field. One particular reason for this is that these countries have extensive regulation of their labour markets, pension systems, social security, unemployment benefits, wage negotiation schemes, health insurance and education. This extensive regulation creates common rules that apply to all parties in society. This means that there are often mandatory requirements unrelated to a specific business that are nonetheless adhered to by all businesses. Because laws and regulations typically do not form part of corporate disclosure, the true nature of commitments remains unnoticed in ESG analyses of businesses.
The Nordic Council – the Nordic Council of Ministers is an organisation that serves to coordinate policies across the Nordic region. The council has a website that provides updated information on how Nordic societies function in all aspects of social life and on what to expect in terms of rights and obligations. This information source provides easy-to-use and up-to-date information on how Nordic societies function. Danske Bank is under obligation to follow applicable laws, rules, regulations and customs in its core markets. In general, how we fulfil such systemic requirements is not a disclosure item in our external reporting. Consequently, understanding how the Nordic societies are governed when assessing the performance of the Danske Bank Group is highly relevant. The following link directs to a website where this information is provided:</t>
  </si>
  <si>
    <t>norden.org/en</t>
  </si>
  <si>
    <t>With regard to property and construction, all Nordic countries operate in extensive regulatory frameworks that stipulate how to design, plan and construct real estate property. Such regulation typically addresses accessibility requirements (ensuring access for people with disabilities), indoor climate and ventilation, energy consumption, insulation and technical requirements that ensure the technical life expectancy of a building. Such requirements apply to new constructions and to renovation work or for properties purposed to operate activities directed at the public – for instance commercial services or public services. 
Regulation applies across the board, including to Danske Bank in its role as an employer and in its role as a provider of financial services. The regulatory context in which businesses operate is paramount, not only for understanding a business’s societal commitment but also when valuing real estate property. A selection of related links is provided below (some websites are available in local language only).</t>
  </si>
  <si>
    <t>Denmark</t>
  </si>
  <si>
    <t>på dansk</t>
  </si>
  <si>
    <t>trafikstyrelsen.dk</t>
  </si>
  <si>
    <t>bygst.dk</t>
  </si>
  <si>
    <t>bsf.dk</t>
  </si>
  <si>
    <t>in English</t>
  </si>
  <si>
    <t>en.trafikstyrelsen.dk</t>
  </si>
  <si>
    <t>en.bygst.dk</t>
  </si>
  <si>
    <t>Finland</t>
  </si>
  <si>
    <t>Suomen kielellä</t>
  </si>
  <si>
    <t>ym.fi</t>
  </si>
  <si>
    <t>ym.fi/sv</t>
  </si>
  <si>
    <t>ym.fi/en</t>
  </si>
  <si>
    <t>Norway</t>
  </si>
  <si>
    <t>paa norsk</t>
  </si>
  <si>
    <t>dibk.no</t>
  </si>
  <si>
    <t>dibk.no/regelverk</t>
  </si>
  <si>
    <t>n/a</t>
  </si>
  <si>
    <t>Sweden</t>
  </si>
  <si>
    <t>på svenska</t>
  </si>
  <si>
    <t>boverket.se</t>
  </si>
  <si>
    <t>boverket.se/en</t>
  </si>
  <si>
    <t xml:space="preserve">  Sustainability Accounting Standards Board Index - Commercial Banks Standard</t>
  </si>
  <si>
    <t>The Sustainability Accounting Standards Board (SASB) index provides references on where to find relevant information in Danske Bank’s current 2024 disclosures applied in the SASB's industry-specific standard for commercial banks.
We cannot guarantee the accuracy, completeness, reasonableness or sufficiency of the information in relation to the SASB reporting standard. We solely confirm that references from the SASB index to reports and websites have been made to the best of our ability and that no information has knowingly been misstated or omitted. No new or additional information that has not been previously disclosed is provided in the SASB cross-reference table.
Reference list:
- Annual Report 2024 (AR)
- Sustainability Statement (part of of Annual Report 2024) (SS)
- Risk Management 2024 (RM)
- Sustainability Fact Book 2024 (SFB)
- Fact Book Q4 2024 (Q4 FB)</t>
  </si>
  <si>
    <t>Topic</t>
  </si>
  <si>
    <t>Accounting metric</t>
  </si>
  <si>
    <t>Reference</t>
  </si>
  <si>
    <t>SASB code</t>
  </si>
  <si>
    <t>Comment</t>
  </si>
  <si>
    <t>Data Security</t>
  </si>
  <si>
    <t>(1) Number of data breaches, (2) percentage involving personally identifiable information (PII), (3) number of account holders affected</t>
  </si>
  <si>
    <t>Data is currently not reported</t>
  </si>
  <si>
    <t>FN-CB-230a.1</t>
  </si>
  <si>
    <t>We will consider whether inclusion in future reporting would be relevant.</t>
  </si>
  <si>
    <t>Description of approach to identifying and addressing data security risks</t>
  </si>
  <si>
    <t>RM: Information technology and security risk management; Data risk management</t>
  </si>
  <si>
    <t>FN-CB-230a.2</t>
  </si>
  <si>
    <t>Financial Inclusion and Capacity Building</t>
  </si>
  <si>
    <t>(1) Number and (2) amount of loans outstanding qualified to programmes designed to promote small business and community development</t>
  </si>
  <si>
    <t>Not applicable for Danske Bank to report on</t>
  </si>
  <si>
    <t>FN-CB-240a.1</t>
  </si>
  <si>
    <t>The metric was omitted based on the lack of applicability Nordic markets.</t>
  </si>
  <si>
    <t>(1) Number and (2) amount of past due and nonaccrual loans qualified to programmes designed to promote small business and community development</t>
  </si>
  <si>
    <t>FN-CB-240a.2</t>
  </si>
  <si>
    <t>Number of no-cost retail current accounts provided to previously unbanked or underbanked customers</t>
  </si>
  <si>
    <t>FN-CB-240a.3</t>
  </si>
  <si>
    <t>The metric was omitted based on the lack of applicability in the Nordic countries.</t>
  </si>
  <si>
    <t>Number of participants in financial literacy initiatives for unbanked, underbanked or underserved customers *</t>
  </si>
  <si>
    <t>FN-CB-240a.4</t>
  </si>
  <si>
    <t>The metric was omitted based on the lack of applicability for the Nordic markets.</t>
  </si>
  <si>
    <t>Incorporation of Environmental, Social, and Governance Factors in Credit Analysis</t>
  </si>
  <si>
    <t>Commercial and industrial credit exposure, by industry</t>
  </si>
  <si>
    <t>RM: Pillar III ESG Disclosures Templates 1-10</t>
  </si>
  <si>
    <t>FN-CB-410a.1</t>
  </si>
  <si>
    <t>As a European bank, Danske Bank references The Statistical Classification of Economic Activities in the European Community (NACE) for classifying counterparties. We do not use North American Industry Classification System (NAICS).</t>
  </si>
  <si>
    <t>Description of approach to incorporation of environmental, social, and governance (ESG) factors in credit analysis</t>
  </si>
  <si>
    <t>RM: Sustainability risk
SS: Climate-related risks and resilience analysis</t>
  </si>
  <si>
    <t>FN-CB-410a.2</t>
  </si>
  <si>
    <t xml:space="preserve">We do not disclose on project finance separately.  Also, information about climate-related risks and resilience analysis can be found as part of our Sustainability Statement in Danske Bank's Annual Report 2024. </t>
  </si>
  <si>
    <t>Business Ethics</t>
  </si>
  <si>
    <t>Total amount of monetary losses as a result of legal proceedings associated with fraud, insider trading, anti-trust, anti-competitive behaviour, market manipulation, malpractice, or other related financial industry laws or regulations</t>
  </si>
  <si>
    <t>AR: Note G27c: Guarentees, commitments and contigents liabilities; Note G24b: Other assets and other liabilities, additional provisions made for regulatory and legal proceedings</t>
  </si>
  <si>
    <t>FN-CB-510a.1</t>
  </si>
  <si>
    <t xml:space="preserve">See note G24 for the provisions for Regulatory and Legal proceeding accrued in 2024. See G27 for contingent liabilities that do not fulfil the criteria of a provision.  </t>
  </si>
  <si>
    <t>Description of whistleblower policies and procedures</t>
  </si>
  <si>
    <r>
      <rPr>
        <sz val="11"/>
        <color theme="1"/>
        <rFont val="DanskeLight"/>
      </rPr>
      <t xml:space="preserve">SS: Share Your Concern and Whistleblowing System
</t>
    </r>
    <r>
      <rPr>
        <u/>
        <sz val="11"/>
        <color theme="1"/>
        <rFont val="DanskeLight"/>
      </rPr>
      <t xml:space="preserve">
</t>
    </r>
    <r>
      <rPr>
        <sz val="11"/>
        <color theme="1"/>
        <rFont val="DanskeLight"/>
      </rPr>
      <t xml:space="preserve">Find our Whistleblowing Policy at </t>
    </r>
    <r>
      <rPr>
        <u/>
        <sz val="11"/>
        <color rgb="FF0069FA"/>
        <rFont val="DanskeLight"/>
      </rPr>
      <t>www.danskebank.com/about-us/corporate-governance/compliance</t>
    </r>
  </si>
  <si>
    <t>FN-CB-510a.2</t>
  </si>
  <si>
    <t>Information about Danske Bank's whistleblowing system can be found as part of our Sustainability Statement in Danske Bank's Annual Report 2024.</t>
  </si>
  <si>
    <t>Systemic Risk Management</t>
  </si>
  <si>
    <t>Global Systemically Important Bank (G-SIB) score, by category</t>
  </si>
  <si>
    <r>
      <t xml:space="preserve">Find information on indicators for assessing systemically important bank at </t>
    </r>
    <r>
      <rPr>
        <u/>
        <sz val="11"/>
        <color rgb="FF0069FA"/>
        <rFont val="DanskeLight"/>
      </rPr>
      <t>www.danskebank.com/investor-relations/regulation</t>
    </r>
  </si>
  <si>
    <t>FN-CB-550a.1</t>
  </si>
  <si>
    <t>We are not G-SIB but a national Systemically Important Financial Institution (SIFI), which triggers a range of additional requirements.</t>
  </si>
  <si>
    <t>Description of approach to incorporation of results of mandatory and voluntary stress tests into capital adequacy planning, long-term corporate strategy, and other business activities</t>
  </si>
  <si>
    <t>AR: Capital and liquidity management
RM: Sustainability and credit risk; Capital risk management; Credit Risk Management Stress Testing; Pillar III Templates 1-10</t>
  </si>
  <si>
    <t>FN-CB-550a.2</t>
  </si>
  <si>
    <t>Danske Bank is required to maintain pillar II add-ons related to governance factors. Further stress testing requirements expected for E &amp; S factors for capital adequacy planning purposes.</t>
  </si>
  <si>
    <r>
      <t xml:space="preserve">Access our report on Additional Pillar III disclosure at </t>
    </r>
    <r>
      <rPr>
        <u/>
        <sz val="11"/>
        <color rgb="FF0069FA"/>
        <rFont val="DanskeLight"/>
      </rPr>
      <t>www.danskebank.com/investor-relations/reports</t>
    </r>
  </si>
  <si>
    <r>
      <t xml:space="preserve">Find our separate report on ICAAP report at </t>
    </r>
    <r>
      <rPr>
        <u/>
        <sz val="11"/>
        <color rgb="FF0069FA"/>
        <rFont val="DanskeLight"/>
      </rPr>
      <t>www.danskebank.com/investor-relations/reports</t>
    </r>
  </si>
  <si>
    <t>Activity metric</t>
  </si>
  <si>
    <t>(1) Number and (2) value of checking and savings accounts by
segment: (a) personal and (b) small business</t>
  </si>
  <si>
    <t>Q4 FB: Personal Customers, income statement; Business Customers, income statement</t>
  </si>
  <si>
    <t>FN-CB-000.A</t>
  </si>
  <si>
    <t>(1) Number and (2) value of loans by segment: (a) personal, (b)
small business, and (c) corporate</t>
  </si>
  <si>
    <t xml:space="preserve">Q4 FB: Personal Customers, credit exposure; Business Customers, credit exposure; Large Corporates &amp; Institutions, credit exposure                </t>
  </si>
  <si>
    <t>Find the most recent reports here.</t>
  </si>
  <si>
    <t>Sustainable Finance Disclosure Regulation - Principal Adverse Impact Indicators</t>
  </si>
  <si>
    <r>
      <rPr>
        <sz val="11"/>
        <color theme="1"/>
        <rFont val="DanskeLight"/>
      </rPr>
      <t xml:space="preserve">We report on relevant mandatory Principal Adverse Impact (PAI) indicators included in the EU's Sustainable Financial Disclosure Regulation (SFDR). The data covers Danske Bank's own operations only. Danske Bank's Statement on principal adverse impacts of investment decisions on sustainability factors can be found at </t>
    </r>
    <r>
      <rPr>
        <u/>
        <sz val="11"/>
        <color theme="10"/>
        <rFont val="DanskeLight"/>
      </rPr>
      <t xml:space="preserve"> www.danskebank.com/sustainability/publications-and-policies.</t>
    </r>
  </si>
  <si>
    <t>Area</t>
  </si>
  <si>
    <t xml:space="preserve">Topic </t>
  </si>
  <si>
    <t>Unit</t>
  </si>
  <si>
    <t>Environmental</t>
  </si>
  <si>
    <t>GHG emissions</t>
  </si>
  <si>
    <t>GHG Emissions</t>
  </si>
  <si>
    <t>Scope 1</t>
  </si>
  <si>
    <t>tonnes</t>
  </si>
  <si>
    <t>Scope 2</t>
  </si>
  <si>
    <t>Market-based</t>
  </si>
  <si>
    <t>Scope 3</t>
  </si>
  <si>
    <t>Paper consumption, business travel, working from home</t>
  </si>
  <si>
    <t>Total GHG</t>
  </si>
  <si>
    <t>Share of non-renewable energy</t>
  </si>
  <si>
    <t xml:space="preserve">Renewable energy use </t>
  </si>
  <si>
    <t>MWh</t>
  </si>
  <si>
    <t>Percentage renewable energy consumed</t>
  </si>
  <si>
    <t>%</t>
  </si>
  <si>
    <t>Related to own consumption (scope 1 and 2)</t>
  </si>
  <si>
    <t xml:space="preserve">Energy consumption intensity per high impact climate sector </t>
  </si>
  <si>
    <t>Total Energy Consumption</t>
  </si>
  <si>
    <r>
      <rPr>
        <sz val="11"/>
        <color theme="1"/>
        <rFont val="DanskeLight"/>
      </rPr>
      <t>Total Revenue</t>
    </r>
    <r>
      <rPr>
        <vertAlign val="superscript"/>
        <sz val="11"/>
        <color theme="1"/>
        <rFont val="DanskeLight"/>
      </rPr>
      <t>1</t>
    </r>
  </si>
  <si>
    <t>See comment</t>
  </si>
  <si>
    <t>billion DKK</t>
  </si>
  <si>
    <t xml:space="preserve">See "Profit before tax" in Danske Bank Annual Report 2024: Financial highlights - Danske Bank Group: Income statement </t>
  </si>
  <si>
    <t>Biodiversity</t>
  </si>
  <si>
    <t>Activities negatively affecting biodiversity-sensitive areas</t>
  </si>
  <si>
    <t>Number of sites environmentally sensitive areas</t>
  </si>
  <si>
    <t>number</t>
  </si>
  <si>
    <t>Water</t>
  </si>
  <si>
    <t>Emissions to water</t>
  </si>
  <si>
    <t>Total water discharged</t>
  </si>
  <si>
    <r>
      <t>m</t>
    </r>
    <r>
      <rPr>
        <vertAlign val="superscript"/>
        <sz val="11"/>
        <color theme="1"/>
        <rFont val="DanskeLight"/>
      </rPr>
      <t>3</t>
    </r>
  </si>
  <si>
    <t>No discharges to water except for hygiene water</t>
  </si>
  <si>
    <t xml:space="preserve">Water stress exposure percentage </t>
  </si>
  <si>
    <t>No data, and not material for a bank to measure</t>
  </si>
  <si>
    <t>Waste</t>
  </si>
  <si>
    <t>Hazardous waste ratio</t>
  </si>
  <si>
    <t>Hazardous waste</t>
  </si>
  <si>
    <t>Social and Employee, respect for human rights, anti-corruption and anti-bribery matters</t>
  </si>
  <si>
    <t>Social and employee matters</t>
  </si>
  <si>
    <t>Unadjusted gender pay gap</t>
  </si>
  <si>
    <r>
      <t>Mean Gender Pay Gap</t>
    </r>
    <r>
      <rPr>
        <vertAlign val="superscript"/>
        <sz val="11"/>
        <color theme="1"/>
        <rFont val="DanskeLight"/>
      </rPr>
      <t>1</t>
    </r>
  </si>
  <si>
    <t>Median Gender Pay Gap</t>
  </si>
  <si>
    <t>Policies to monitor compliance with the UNGC principles or OECD Guidelines for Multinational Enterprises</t>
  </si>
  <si>
    <t>UN Global Compact signatory</t>
  </si>
  <si>
    <t>yes</t>
  </si>
  <si>
    <t>yes/no</t>
  </si>
  <si>
    <t xml:space="preserve">Board gender diversity </t>
  </si>
  <si>
    <r>
      <t xml:space="preserve">% Women on the Board of Directors </t>
    </r>
    <r>
      <rPr>
        <vertAlign val="superscript"/>
        <sz val="11"/>
        <color theme="1"/>
        <rFont val="DanskeLight"/>
      </rPr>
      <t>1</t>
    </r>
  </si>
  <si>
    <t>Elected at the Annual General Meeting. 50% women on the Board of Directors if employee-elected members are also included.</t>
  </si>
  <si>
    <r>
      <rPr>
        <vertAlign val="superscript"/>
        <sz val="10"/>
        <color theme="1"/>
        <rFont val="DanskeLight"/>
      </rPr>
      <t xml:space="preserve">1 </t>
    </r>
    <r>
      <rPr>
        <sz val="10"/>
        <color theme="1"/>
        <rFont val="DanskeLight"/>
      </rPr>
      <t>Verified by third party.</t>
    </r>
  </si>
  <si>
    <t xml:space="preserve">  Sustainable finance</t>
  </si>
  <si>
    <t>Green bonds issued by Danske Bank (DB) (DKK billions)</t>
  </si>
  <si>
    <t>Green bonds issued by Realkredit Danmark (RD) (DKK billions)</t>
  </si>
  <si>
    <r>
      <t xml:space="preserve">Bloomberg League table share of arranged Sustainable Bonds (DKK billions) </t>
    </r>
    <r>
      <rPr>
        <vertAlign val="superscript"/>
        <sz val="11"/>
        <color theme="1"/>
        <rFont val="DanskeLight"/>
      </rPr>
      <t>1,2</t>
    </r>
  </si>
  <si>
    <r>
      <rPr>
        <vertAlign val="superscript"/>
        <sz val="10"/>
        <color theme="1"/>
        <rFont val="DanskeLight"/>
      </rPr>
      <t>1</t>
    </r>
    <r>
      <rPr>
        <sz val="10"/>
        <color theme="1"/>
        <rFont val="DanskeLight"/>
      </rPr>
      <t xml:space="preserve"> Sustainable bonds comprise green bonds, social bonds, sustainability bonds and sustainability-linked bonds.</t>
    </r>
  </si>
  <si>
    <r>
      <t xml:space="preserve">2 </t>
    </r>
    <r>
      <rPr>
        <sz val="10"/>
        <color theme="1"/>
        <rFont val="DanskeLight"/>
      </rPr>
      <t>The data for 2020-2023 has been restated due to the inclusion of sustainability-linked bonds</t>
    </r>
    <r>
      <rPr>
        <vertAlign val="superscript"/>
        <sz val="10"/>
        <color theme="1"/>
        <rFont val="DanskeLight"/>
      </rPr>
      <t>.</t>
    </r>
  </si>
  <si>
    <t>Green loans granted to customers in DB (DKK billions)</t>
  </si>
  <si>
    <t>Green loans granted to customers in RD (DKK billions)</t>
  </si>
  <si>
    <t>Investments in the green transition by Danica (DKK billions)</t>
  </si>
  <si>
    <r>
      <t xml:space="preserve">AuM in ESG funds (Article 8) (DKK billions) </t>
    </r>
    <r>
      <rPr>
        <vertAlign val="superscript"/>
        <sz val="11"/>
        <color theme="1"/>
        <rFont val="DanskeLight"/>
      </rPr>
      <t>1, 2</t>
    </r>
  </si>
  <si>
    <t>-</t>
  </si>
  <si>
    <r>
      <rPr>
        <vertAlign val="superscript"/>
        <sz val="10"/>
        <color theme="1"/>
        <rFont val="DanskeLight"/>
      </rPr>
      <t xml:space="preserve">1 </t>
    </r>
    <r>
      <rPr>
        <sz val="10"/>
        <color theme="1"/>
        <rFont val="DanskeLight"/>
      </rPr>
      <t>In 2021, the category 'Danske Invest Global Sustainable Future' was replaced by 'AuM in ESG funds (Article 8)' and 'AuM in funds with sustainability objective (Article 9)'.</t>
    </r>
  </si>
  <si>
    <r>
      <rPr>
        <vertAlign val="superscript"/>
        <sz val="10"/>
        <color theme="1"/>
        <rFont val="DanskeLight"/>
      </rPr>
      <t xml:space="preserve">2 </t>
    </r>
    <r>
      <rPr>
        <sz val="10"/>
        <color theme="1"/>
        <rFont val="DanskeLight"/>
      </rPr>
      <t>Data for 2020-2022 are verified by third party.</t>
    </r>
  </si>
  <si>
    <r>
      <t>AuM in funds with sustainability objective (Article 9) (DKK billions)</t>
    </r>
    <r>
      <rPr>
        <vertAlign val="superscript"/>
        <sz val="11"/>
        <color theme="1"/>
        <rFont val="DanskeLight"/>
      </rPr>
      <t>1,2</t>
    </r>
  </si>
  <si>
    <r>
      <rPr>
        <vertAlign val="superscript"/>
        <sz val="10"/>
        <color theme="1"/>
        <rFont val="DanskeLight"/>
      </rPr>
      <t xml:space="preserve">1 </t>
    </r>
    <r>
      <rPr>
        <sz val="10"/>
        <color theme="1"/>
        <rFont val="DanskeLight"/>
      </rPr>
      <t>In 2021, the category 'Danske Invest Global Sustainable Future' has been replaced by 'AuM in ESG funds (Article 8)' and 'AuM in funds with sustainability objective (Article 9)'.</t>
    </r>
  </si>
  <si>
    <r>
      <rPr>
        <vertAlign val="superscript"/>
        <sz val="10"/>
        <color theme="1"/>
        <rFont val="DanskeLight"/>
      </rPr>
      <t xml:space="preserve">2 </t>
    </r>
    <r>
      <rPr>
        <sz val="10"/>
        <color theme="1"/>
        <rFont val="DanskeLight"/>
      </rPr>
      <t>Data for 2020-2023 are verified by third party.</t>
    </r>
  </si>
  <si>
    <t xml:space="preserve">  Sustainable finance: Active ownership</t>
  </si>
  <si>
    <r>
      <t xml:space="preserve">Total Assets under Management (DKK billions) </t>
    </r>
    <r>
      <rPr>
        <vertAlign val="superscript"/>
        <sz val="11"/>
        <color theme="1"/>
        <rFont val="DanskeLight"/>
      </rPr>
      <t>1</t>
    </r>
  </si>
  <si>
    <r>
      <rPr>
        <vertAlign val="superscript"/>
        <sz val="10"/>
        <color theme="1"/>
        <rFont val="DanskeLight"/>
      </rPr>
      <t xml:space="preserve">1 </t>
    </r>
    <r>
      <rPr>
        <sz val="10"/>
        <color theme="1"/>
        <rFont val="DanskeLight"/>
      </rPr>
      <t>The data for 2023 has been restated.</t>
    </r>
  </si>
  <si>
    <r>
      <t>Total number of ESG dialogues</t>
    </r>
    <r>
      <rPr>
        <vertAlign val="superscript"/>
        <sz val="11"/>
        <color theme="1"/>
        <rFont val="DanskeLight"/>
      </rPr>
      <t xml:space="preserve"> 1</t>
    </r>
  </si>
  <si>
    <r>
      <rPr>
        <vertAlign val="superscript"/>
        <sz val="10"/>
        <color theme="1"/>
        <rFont val="DanskeLight"/>
      </rPr>
      <t xml:space="preserve">1 </t>
    </r>
    <r>
      <rPr>
        <sz val="10"/>
        <color theme="1"/>
        <rFont val="DanskeLight"/>
      </rPr>
      <t>The data includes Group data, i.e. Danica and Danske Invest.</t>
    </r>
  </si>
  <si>
    <r>
      <t>Total number of companies we have had dialogues with</t>
    </r>
    <r>
      <rPr>
        <vertAlign val="superscript"/>
        <sz val="11"/>
        <color theme="1"/>
        <rFont val="DanskeLight"/>
      </rPr>
      <t xml:space="preserve"> 1</t>
    </r>
  </si>
  <si>
    <r>
      <t xml:space="preserve">Total number of proposals </t>
    </r>
    <r>
      <rPr>
        <vertAlign val="superscript"/>
        <sz val="11"/>
        <color theme="1"/>
        <rFont val="DanskeLight"/>
      </rPr>
      <t>1</t>
    </r>
  </si>
  <si>
    <r>
      <t>Total number of general meetings</t>
    </r>
    <r>
      <rPr>
        <vertAlign val="superscript"/>
        <sz val="11"/>
        <color theme="1"/>
        <rFont val="DanskeLight"/>
      </rPr>
      <t xml:space="preserve"> 1</t>
    </r>
  </si>
  <si>
    <t>Environment: Breakdown of historical baseline changes</t>
  </si>
  <si>
    <t>Change</t>
  </si>
  <si>
    <t>Changed</t>
  </si>
  <si>
    <t>Version</t>
  </si>
  <si>
    <t>Restatement of our baseline for own operations emissions (scope 1, 2, and current scope 3) to enhance the accuracy of the 'Scope 3.6 business travel by air' model.</t>
  </si>
  <si>
    <t>Addition of emissions from employee benefit cars - Denmark. 
Restructure of emissions from business travel incorrectly reported in scope 1, moved to scope 3. 
Correction of emissions factor for district heating in Denmark</t>
  </si>
  <si>
    <t>0.2</t>
  </si>
  <si>
    <t>Addition of emissions from working from home</t>
  </si>
  <si>
    <t>0.1</t>
  </si>
  <si>
    <t>First reported</t>
  </si>
  <si>
    <t>N/A</t>
  </si>
  <si>
    <t>0.0</t>
  </si>
  <si>
    <t>Environment: Energy consumption</t>
  </si>
  <si>
    <t>Energy consumption of the Danske Bank Group – all data is reported from Q4-Q3 and covers our main operations in Denmark, Finland, Sweden, Norway, Northern Ireland, Ireland, Lithuania and India.</t>
  </si>
  <si>
    <t>The Danske Bank Group sold its operations in India in 2023. Therefore, no data is available for India for 2024 and onwards.</t>
  </si>
  <si>
    <t xml:space="preserve">Floor area — square metres occupied (average) </t>
  </si>
  <si>
    <t>Total</t>
  </si>
  <si>
    <t>Northern Ireland</t>
  </si>
  <si>
    <t>Ireland</t>
  </si>
  <si>
    <t>Lithuania</t>
  </si>
  <si>
    <t>India</t>
  </si>
  <si>
    <r>
      <t xml:space="preserve">Number of FTEs </t>
    </r>
    <r>
      <rPr>
        <vertAlign val="superscript"/>
        <sz val="11"/>
        <color theme="1"/>
        <rFont val="DanskeLight"/>
      </rPr>
      <t>1,2</t>
    </r>
  </si>
  <si>
    <t>Estimated countries</t>
  </si>
  <si>
    <r>
      <rPr>
        <vertAlign val="superscript"/>
        <sz val="10"/>
        <color theme="1"/>
        <rFont val="DanskeLight"/>
      </rPr>
      <t xml:space="preserve">1 </t>
    </r>
    <r>
      <rPr>
        <sz val="10"/>
        <color theme="1"/>
        <rFont val="DanskeLight"/>
      </rPr>
      <t>The number of FTEs is provided by Group Finance and covers the average number of employees for the financial year from Q4 to Q3. In 2024, the total number of FTEs, includes number of FTEs from the estimated countries.</t>
    </r>
  </si>
  <si>
    <r>
      <rPr>
        <vertAlign val="superscript"/>
        <sz val="10"/>
        <color theme="1"/>
        <rFont val="DanskeLight"/>
      </rPr>
      <t xml:space="preserve">2 </t>
    </r>
    <r>
      <rPr>
        <sz val="10"/>
        <color theme="1"/>
        <rFont val="DanskeLight"/>
      </rPr>
      <t>The number of FTEs for India is an average number of full-time employees of Q4 2022, Q1 2023 and Q2 2023. At the end of Q3 2023, no FTEs calculated in India due to the divestment/sale of Danske IT to InfoSys.</t>
    </r>
  </si>
  <si>
    <r>
      <t>Energy consumption in total (MWh)</t>
    </r>
    <r>
      <rPr>
        <vertAlign val="superscript"/>
        <sz val="11"/>
        <color theme="1"/>
        <rFont val="DanskeLight"/>
      </rPr>
      <t xml:space="preserve"> 1,2,3</t>
    </r>
  </si>
  <si>
    <r>
      <rPr>
        <vertAlign val="superscript"/>
        <sz val="10"/>
        <color theme="1"/>
        <rFont val="DanskeLight"/>
      </rPr>
      <t>1</t>
    </r>
    <r>
      <rPr>
        <sz val="10"/>
        <color theme="1"/>
        <rFont val="DanskeLight"/>
      </rPr>
      <t xml:space="preserve"> From 2019 and onwards, the Swedish energy consumption also included district cooling.</t>
    </r>
  </si>
  <si>
    <r>
      <rPr>
        <vertAlign val="superscript"/>
        <sz val="10"/>
        <color theme="1"/>
        <rFont val="DanskeLight"/>
      </rPr>
      <t>2</t>
    </r>
    <r>
      <rPr>
        <sz val="10"/>
        <color theme="1"/>
        <rFont val="DanskeLight"/>
      </rPr>
      <t xml:space="preserve"> Due to changes in 2024 reporting system, estimated country consumption data is now in a different format, separate from country totals. This change is visible only from 2024, leaving previous years' data empty.</t>
    </r>
  </si>
  <si>
    <r>
      <rPr>
        <vertAlign val="superscript"/>
        <sz val="10"/>
        <color theme="1"/>
        <rFont val="DanskeLight"/>
      </rPr>
      <t>3</t>
    </r>
    <r>
      <rPr>
        <sz val="10"/>
        <color theme="1"/>
        <rFont val="DanskeLight"/>
      </rPr>
      <t xml:space="preserve"> 2019-2023 verified by third party .</t>
    </r>
  </si>
  <si>
    <r>
      <t xml:space="preserve">Energy consumption per employee (MWh/FTE) </t>
    </r>
    <r>
      <rPr>
        <vertAlign val="superscript"/>
        <sz val="11"/>
        <color theme="1"/>
        <rFont val="DanskeLight"/>
      </rPr>
      <t>1,2</t>
    </r>
  </si>
  <si>
    <r>
      <rPr>
        <vertAlign val="superscript"/>
        <sz val="10"/>
        <color theme="1"/>
        <rFont val="DanskeLight"/>
      </rPr>
      <t>1</t>
    </r>
    <r>
      <rPr>
        <sz val="10"/>
        <color theme="1"/>
        <rFont val="DanskeLight"/>
      </rPr>
      <t xml:space="preserve"> In 2024, the total energy consumption per employee (MWh/FTE) is calculated by dividing the total energy consumption by the total number of FTEs, including those in estimated countries.</t>
    </r>
  </si>
  <si>
    <r>
      <rPr>
        <vertAlign val="superscript"/>
        <sz val="10"/>
        <color theme="1"/>
        <rFont val="DanskeLight"/>
      </rPr>
      <t>2</t>
    </r>
    <r>
      <rPr>
        <sz val="10"/>
        <color theme="1"/>
        <rFont val="DanskeLight"/>
      </rPr>
      <t xml:space="preserve"> 2019-2023 verified by third party.</t>
    </r>
  </si>
  <si>
    <r>
      <t>Energy consumption per square metre (kWh/m</t>
    </r>
    <r>
      <rPr>
        <vertAlign val="superscript"/>
        <sz val="11"/>
        <color theme="1"/>
        <rFont val="DanskeLight"/>
      </rPr>
      <t>2</t>
    </r>
    <r>
      <rPr>
        <sz val="11"/>
        <color theme="1"/>
        <rFont val="DanskeLight"/>
      </rPr>
      <t>)</t>
    </r>
  </si>
  <si>
    <t>Direct energy consumption (MWh)</t>
  </si>
  <si>
    <r>
      <t>Indirect energy consumption (MWh)</t>
    </r>
    <r>
      <rPr>
        <vertAlign val="superscript"/>
        <sz val="11"/>
        <color theme="1"/>
        <rFont val="DanskeLight"/>
      </rPr>
      <t xml:space="preserve"> 1,2</t>
    </r>
  </si>
  <si>
    <r>
      <t xml:space="preserve">Renewable energy share scope 1 and 2 (%) </t>
    </r>
    <r>
      <rPr>
        <vertAlign val="superscript"/>
        <sz val="11"/>
        <color theme="1"/>
        <rFont val="DanskeLight"/>
      </rPr>
      <t>1</t>
    </r>
  </si>
  <si>
    <r>
      <rPr>
        <vertAlign val="superscript"/>
        <sz val="10"/>
        <color theme="1"/>
        <rFont val="DanskeLight"/>
      </rPr>
      <t xml:space="preserve">1 </t>
    </r>
    <r>
      <rPr>
        <sz val="10"/>
        <color theme="1"/>
        <rFont val="DanskeLight"/>
      </rPr>
      <t>2019-2023 verified by third party.</t>
    </r>
  </si>
  <si>
    <t>Environment: Electricity consumption</t>
  </si>
  <si>
    <t>Electricity consumption of the Danske Bank Group – all data is reported from Q4-Q3 and covers our main operations in Denmark, Finland, Sweden, Norway, Northern Ireland, Ireland, Lithuania and India.</t>
  </si>
  <si>
    <t>The Danske Bank Group sold its operations in India in 2023. Therefore, no data is available for India for 2024.</t>
  </si>
  <si>
    <r>
      <t>Electricity consumption — total (MWh)</t>
    </r>
    <r>
      <rPr>
        <vertAlign val="superscript"/>
        <sz val="11"/>
        <color theme="1"/>
        <rFont val="DanskeLight"/>
      </rPr>
      <t xml:space="preserve"> 1</t>
    </r>
  </si>
  <si>
    <r>
      <rPr>
        <vertAlign val="superscript"/>
        <sz val="10"/>
        <color theme="1"/>
        <rFont val="DanskeLight"/>
      </rPr>
      <t>1</t>
    </r>
    <r>
      <rPr>
        <sz val="10"/>
        <color theme="1"/>
        <rFont val="DanskeLight"/>
      </rPr>
      <t xml:space="preserve"> Due to changes in 2024 reporting system, estimated country consumption data is now in a different format, separate from country totals. This change is visible only from 2024, leaving previous years' data empty.</t>
    </r>
  </si>
  <si>
    <r>
      <t>Electricity consumption per employee (MWh/FTE)</t>
    </r>
    <r>
      <rPr>
        <vertAlign val="superscript"/>
        <sz val="11"/>
        <color theme="1"/>
        <rFont val="DanskeLight"/>
      </rPr>
      <t xml:space="preserve"> 1</t>
    </r>
  </si>
  <si>
    <r>
      <rPr>
        <vertAlign val="superscript"/>
        <sz val="10"/>
        <color theme="1"/>
        <rFont val="DanskeLight"/>
      </rPr>
      <t>1</t>
    </r>
    <r>
      <rPr>
        <sz val="10"/>
        <color theme="1"/>
        <rFont val="DanskeLight"/>
      </rPr>
      <t xml:space="preserve"> In 2024, the total electricity consumption per employee (MWh/FTE) is calculated by dividing the total electricity consumption by the total number of FTEs, including those in estimated countries.</t>
    </r>
  </si>
  <si>
    <r>
      <t>Electricity consumption per m</t>
    </r>
    <r>
      <rPr>
        <vertAlign val="superscript"/>
        <sz val="11"/>
        <color theme="1"/>
        <rFont val="DanskeLight"/>
      </rPr>
      <t>2</t>
    </r>
    <r>
      <rPr>
        <sz val="11"/>
        <color theme="1"/>
        <rFont val="DanskeLight"/>
      </rPr>
      <t xml:space="preserve"> (kWh/m</t>
    </r>
    <r>
      <rPr>
        <vertAlign val="superscript"/>
        <sz val="11"/>
        <color theme="1"/>
        <rFont val="DanskeLight"/>
      </rPr>
      <t>2</t>
    </r>
    <r>
      <rPr>
        <sz val="11"/>
        <color theme="1"/>
        <rFont val="DanskeLight"/>
      </rPr>
      <t>)</t>
    </r>
    <r>
      <rPr>
        <vertAlign val="superscript"/>
        <sz val="11"/>
        <color theme="1"/>
        <rFont val="DanskeLight"/>
      </rPr>
      <t xml:space="preserve"> </t>
    </r>
  </si>
  <si>
    <t>Electricity consumption — head office (MWh)</t>
  </si>
  <si>
    <t>Electricity consumption — branches (MWh)</t>
  </si>
  <si>
    <t>Environment: Heat consumption</t>
  </si>
  <si>
    <t>Heat consumption of the Danske Bank Group – all data is reported from Q4-Q3 and covers our main operations in Denmark, Finland, Sweden, Norway, Northern Ireland, Ireland, Lithuania and India.</t>
  </si>
  <si>
    <r>
      <t>Heat consumption — total (MWh)</t>
    </r>
    <r>
      <rPr>
        <vertAlign val="superscript"/>
        <sz val="11"/>
        <color theme="1"/>
        <rFont val="DanskeLight"/>
      </rPr>
      <t xml:space="preserve"> 1,2,3</t>
    </r>
  </si>
  <si>
    <r>
      <rPr>
        <vertAlign val="superscript"/>
        <sz val="10"/>
        <color theme="1"/>
        <rFont val="DanskeLight"/>
      </rPr>
      <t>1</t>
    </r>
    <r>
      <rPr>
        <sz val="10"/>
        <color theme="1"/>
        <rFont val="DanskeLight"/>
      </rPr>
      <t xml:space="preserve"> From 2019, heat consumption for Sweden also included district cooling. The increase in heat consumption (MWh) in Sweden is mainly due to developments in some key offices in the country.</t>
    </r>
  </si>
  <si>
    <r>
      <rPr>
        <vertAlign val="superscript"/>
        <sz val="10"/>
        <color theme="1"/>
        <rFont val="DanskeLight"/>
      </rPr>
      <t xml:space="preserve">3 </t>
    </r>
    <r>
      <rPr>
        <sz val="10"/>
        <color theme="1"/>
        <rFont val="DanskeLight"/>
      </rPr>
      <t>Heat consumption (MWh) also includes district cooling.</t>
    </r>
  </si>
  <si>
    <r>
      <t>Heat consumption per employee (MWh/FTE)</t>
    </r>
    <r>
      <rPr>
        <vertAlign val="superscript"/>
        <sz val="11"/>
        <color theme="1"/>
        <rFont val="DanskeLight"/>
      </rPr>
      <t>1,2</t>
    </r>
  </si>
  <si>
    <r>
      <rPr>
        <vertAlign val="superscript"/>
        <sz val="10"/>
        <color theme="1"/>
        <rFont val="DanskeLight"/>
      </rPr>
      <t xml:space="preserve">1 </t>
    </r>
    <r>
      <rPr>
        <sz val="10"/>
        <color theme="1"/>
        <rFont val="DanskeLight"/>
      </rPr>
      <t>From 2019, heat consumption for Sweden also included district cooling.</t>
    </r>
  </si>
  <si>
    <r>
      <rPr>
        <vertAlign val="superscript"/>
        <sz val="10"/>
        <color theme="1"/>
        <rFont val="DanskeLight"/>
      </rPr>
      <t>2</t>
    </r>
    <r>
      <rPr>
        <sz val="10"/>
        <color theme="1"/>
        <rFont val="DanskeLight"/>
      </rPr>
      <t xml:space="preserve"> In 2024, the total heat consumption per employee (MWh/FTE) is calculated by dividing the total heat consumption by the total number of FTEs, including those in estimated countries.</t>
    </r>
  </si>
  <si>
    <r>
      <t>Heat consumption per m</t>
    </r>
    <r>
      <rPr>
        <vertAlign val="superscript"/>
        <sz val="11"/>
        <color theme="1"/>
        <rFont val="DanskeLight"/>
      </rPr>
      <t>2</t>
    </r>
    <r>
      <rPr>
        <sz val="11"/>
        <color theme="1"/>
        <rFont val="DanskeLight"/>
      </rPr>
      <t xml:space="preserve"> (kWh/m</t>
    </r>
    <r>
      <rPr>
        <vertAlign val="superscript"/>
        <sz val="11"/>
        <color theme="1"/>
        <rFont val="DanskeLight"/>
      </rPr>
      <t>2</t>
    </r>
    <r>
      <rPr>
        <sz val="11"/>
        <color theme="1"/>
        <rFont val="DanskeLight"/>
      </rPr>
      <t>)</t>
    </r>
    <r>
      <rPr>
        <vertAlign val="superscript"/>
        <sz val="11"/>
        <color theme="1"/>
        <rFont val="DanskeLight"/>
      </rPr>
      <t xml:space="preserve"> 1</t>
    </r>
  </si>
  <si>
    <r>
      <t>Heat consumption — head office (MWh)</t>
    </r>
    <r>
      <rPr>
        <vertAlign val="superscript"/>
        <sz val="11"/>
        <color theme="1"/>
        <rFont val="DanskeLight"/>
      </rPr>
      <t xml:space="preserve"> 1</t>
    </r>
  </si>
  <si>
    <r>
      <rPr>
        <vertAlign val="superscript"/>
        <sz val="10"/>
        <color theme="1"/>
        <rFont val="DanskeLight"/>
      </rPr>
      <t xml:space="preserve">1 </t>
    </r>
    <r>
      <rPr>
        <sz val="10"/>
        <color theme="1"/>
        <rFont val="DanskeLight"/>
      </rPr>
      <t>From 2019, the Swedish heat consumption also included district cooling.</t>
    </r>
  </si>
  <si>
    <r>
      <t>Heat consumption —branches (MWh)</t>
    </r>
    <r>
      <rPr>
        <vertAlign val="superscript"/>
        <sz val="11"/>
        <color theme="1"/>
        <rFont val="DanskeLight"/>
      </rPr>
      <t xml:space="preserve"> 1</t>
    </r>
  </si>
  <si>
    <t>Environment: Road transport</t>
  </si>
  <si>
    <t>Road transportation of the Danske Bank Group – all data is reported from Q4-Q3 and covers our main operations in Denmark, Finland, Sweden, Norway, Northern Ireland, Ireland, Lithuania and India.</t>
  </si>
  <si>
    <r>
      <t>Business travel by road — total (1,000 km)</t>
    </r>
    <r>
      <rPr>
        <vertAlign val="superscript"/>
        <sz val="11"/>
        <color theme="1"/>
        <rFont val="DanskeLight"/>
      </rPr>
      <t xml:space="preserve"> 1,2</t>
    </r>
  </si>
  <si>
    <r>
      <rPr>
        <vertAlign val="superscript"/>
        <sz val="10"/>
        <color theme="1"/>
        <rFont val="DanskeLight"/>
      </rPr>
      <t>1</t>
    </r>
    <r>
      <rPr>
        <sz val="10"/>
        <color theme="1"/>
        <rFont val="DanskeLight"/>
      </rPr>
      <t xml:space="preserve"> In 2024, the total (1,000 km) includes manually estimated kilometres from converting litres consumed during business travel. This was done to ensure consistency and comparability with previous years' numbers as more litre data was available and used to estimate CO</t>
    </r>
    <r>
      <rPr>
        <vertAlign val="subscript"/>
        <sz val="10"/>
        <color theme="1"/>
        <rFont val="DanskeLight"/>
      </rPr>
      <t>2</t>
    </r>
    <r>
      <rPr>
        <sz val="10"/>
        <color theme="1"/>
        <rFont val="DanskeLight"/>
      </rPr>
      <t>e.</t>
    </r>
  </si>
  <si>
    <r>
      <rPr>
        <vertAlign val="superscript"/>
        <sz val="10"/>
        <color theme="1"/>
        <rFont val="DanskeLight"/>
      </rPr>
      <t>2</t>
    </r>
    <r>
      <rPr>
        <sz val="10"/>
        <color theme="1"/>
        <rFont val="DanskeLight"/>
      </rPr>
      <t xml:space="preserve"> From 2019, road transportation for India also included vehicles available for employees commuting and where fuel and services are paid by Danske Bank.</t>
    </r>
  </si>
  <si>
    <r>
      <t>Business travel by road per employee (km/FTE)</t>
    </r>
    <r>
      <rPr>
        <vertAlign val="superscript"/>
        <sz val="11"/>
        <color theme="1"/>
        <rFont val="DanskeLight"/>
      </rPr>
      <t xml:space="preserve"> 1</t>
    </r>
  </si>
  <si>
    <r>
      <rPr>
        <vertAlign val="superscript"/>
        <sz val="10"/>
        <color theme="1"/>
        <rFont val="DanskeLight"/>
      </rPr>
      <t xml:space="preserve">1 </t>
    </r>
    <r>
      <rPr>
        <sz val="10"/>
        <color theme="1"/>
        <rFont val="DanskeLight"/>
      </rPr>
      <t>From 2019, road transportation for India also included vehicles available for employees commuting and where fuel and services are paid by Danske Bank.</t>
    </r>
  </si>
  <si>
    <r>
      <t>Company vehicles (1,000 km)</t>
    </r>
    <r>
      <rPr>
        <vertAlign val="superscript"/>
        <sz val="11"/>
        <color theme="1"/>
        <rFont val="DanskeLight"/>
      </rPr>
      <t xml:space="preserve"> 1</t>
    </r>
  </si>
  <si>
    <r>
      <rPr>
        <vertAlign val="superscript"/>
        <sz val="10"/>
        <color theme="1"/>
        <rFont val="DanskeLight"/>
      </rPr>
      <t xml:space="preserve">1 </t>
    </r>
    <r>
      <rPr>
        <sz val="10"/>
        <color theme="1"/>
        <rFont val="DanskeLight"/>
      </rPr>
      <t>In 2024, the total (1,000 km) includes manually estimated kilometres from converting litres consumed during business travel. This was done to ensure consistency and comparability with previous years' numbers as more litre data was available and used to estimate CO</t>
    </r>
    <r>
      <rPr>
        <vertAlign val="subscript"/>
        <sz val="10"/>
        <color theme="1"/>
        <rFont val="DanskeLight"/>
      </rPr>
      <t>2</t>
    </r>
    <r>
      <rPr>
        <sz val="10"/>
        <color theme="1"/>
        <rFont val="DanskeLight"/>
      </rPr>
      <t>e.</t>
    </r>
  </si>
  <si>
    <r>
      <t>Employees’ cars (1,000km)</t>
    </r>
    <r>
      <rPr>
        <vertAlign val="superscript"/>
        <sz val="11"/>
        <color theme="1"/>
        <rFont val="DanskeLight"/>
      </rPr>
      <t xml:space="preserve"> 1,2</t>
    </r>
  </si>
  <si>
    <r>
      <rPr>
        <vertAlign val="superscript"/>
        <sz val="10"/>
        <color theme="1"/>
        <rFont val="DanskeLight"/>
      </rPr>
      <t xml:space="preserve">2 </t>
    </r>
    <r>
      <rPr>
        <sz val="10"/>
        <color theme="1"/>
        <rFont val="DanskeLight"/>
      </rPr>
      <t>From 2019, road transportation for India also included vehicles available for employees commuting and where fuel and services are paid by Danske Bank.</t>
    </r>
  </si>
  <si>
    <t>Environment: Air transport</t>
  </si>
  <si>
    <t>Air transportation of the Danske Bank Group – covering our main operations in Denmark, Finland, Sweden, Norway, Northern Ireland, Ireland, Lithuania and India.</t>
  </si>
  <si>
    <r>
      <t>Business travel by air  — total (1,000 km)</t>
    </r>
    <r>
      <rPr>
        <vertAlign val="superscript"/>
        <sz val="11"/>
        <color theme="1"/>
        <rFont val="DanskeLight"/>
      </rPr>
      <t xml:space="preserve"> 1,2</t>
    </r>
  </si>
  <si>
    <r>
      <rPr>
        <vertAlign val="superscript"/>
        <sz val="10"/>
        <color theme="1"/>
        <rFont val="DanskeLight"/>
      </rPr>
      <t xml:space="preserve">1 </t>
    </r>
    <r>
      <rPr>
        <sz val="10"/>
        <color theme="1"/>
        <rFont val="DanskeLight"/>
      </rPr>
      <t>Following the restatement of air travel CO</t>
    </r>
    <r>
      <rPr>
        <vertAlign val="subscript"/>
        <sz val="10"/>
        <color theme="1"/>
        <rFont val="DanskeLight"/>
      </rPr>
      <t>2</t>
    </r>
    <r>
      <rPr>
        <sz val="10"/>
        <color theme="1"/>
        <rFont val="DanskeLight"/>
      </rPr>
      <t>e emissions, we also revised the data on air travel kilometres.</t>
    </r>
  </si>
  <si>
    <r>
      <rPr>
        <vertAlign val="superscript"/>
        <sz val="10"/>
        <color theme="1"/>
        <rFont val="DanskeLight"/>
      </rPr>
      <t>2</t>
    </r>
    <r>
      <rPr>
        <sz val="10"/>
        <color theme="1"/>
        <rFont val="DanskeLight"/>
      </rPr>
      <t xml:space="preserve"> Kilometres for Q4 2018 are estimated using available air travel data from Q1, Q2, and Q3 2019, assuming similar travel patterns.</t>
    </r>
  </si>
  <si>
    <t>Business travel by air per employee (km/FTE)</t>
  </si>
  <si>
    <t>Environment: Paper consumption</t>
  </si>
  <si>
    <t>Paper consumption of the Danske Bank Group covers our main operations in Denmark, Finland, Sweden, Norway, Northern Ireland, Ireland, Lithuania and India.</t>
  </si>
  <si>
    <t>The Danske Bank Group sold its operations in India in 2023. Therefore, no data is available for 2024.</t>
  </si>
  <si>
    <t>Paper consumption — total (tonnes)</t>
  </si>
  <si>
    <t>Paper consumption per employee (kg/FTE)</t>
  </si>
  <si>
    <t>Environment: Carbon neutralisation</t>
  </si>
  <si>
    <r>
      <t>CO</t>
    </r>
    <r>
      <rPr>
        <vertAlign val="subscript"/>
        <sz val="11"/>
        <color theme="1"/>
        <rFont val="DanskeLight"/>
      </rPr>
      <t>2</t>
    </r>
    <r>
      <rPr>
        <sz val="11"/>
        <color theme="1"/>
        <rFont val="DanskeLight"/>
      </rPr>
      <t>e emissions of the Danske Bank Group.</t>
    </r>
  </si>
  <si>
    <r>
      <t>Total registered CO</t>
    </r>
    <r>
      <rPr>
        <vertAlign val="subscript"/>
        <sz val="11"/>
        <color theme="1"/>
        <rFont val="DanskeLight"/>
      </rPr>
      <t>2</t>
    </r>
    <r>
      <rPr>
        <sz val="11"/>
        <color theme="1"/>
        <rFont val="DanskeLight"/>
      </rPr>
      <t xml:space="preserve">e-emissions </t>
    </r>
    <r>
      <rPr>
        <vertAlign val="superscript"/>
        <sz val="11"/>
        <color theme="1"/>
        <rFont val="DanskeLight"/>
      </rPr>
      <t>1</t>
    </r>
  </si>
  <si>
    <r>
      <t>Estimated CO</t>
    </r>
    <r>
      <rPr>
        <vertAlign val="subscript"/>
        <sz val="11"/>
        <color theme="1"/>
        <rFont val="DanskeLight"/>
      </rPr>
      <t>2</t>
    </r>
    <r>
      <rPr>
        <sz val="11"/>
        <color theme="1"/>
        <rFont val="DanskeLight"/>
      </rPr>
      <t>e</t>
    </r>
  </si>
  <si>
    <r>
      <rPr>
        <vertAlign val="superscript"/>
        <sz val="10"/>
        <color theme="1"/>
        <rFont val="DanskeLight"/>
      </rPr>
      <t>1</t>
    </r>
    <r>
      <rPr>
        <sz val="10"/>
        <color theme="1"/>
        <rFont val="DanskeLight"/>
      </rPr>
      <t xml:space="preserve"> Total has changed since 2019 due to restatements – see Breakdown of baseline changes.</t>
    </r>
  </si>
  <si>
    <r>
      <rPr>
        <vertAlign val="superscript"/>
        <sz val="10"/>
        <color theme="1"/>
        <rFont val="DanskeLight"/>
      </rPr>
      <t xml:space="preserve">1 </t>
    </r>
    <r>
      <rPr>
        <sz val="10"/>
        <color theme="1"/>
        <rFont val="DanskeLight"/>
      </rPr>
      <t>We neutralise emissions by supporting certified carbon credit projects. See table below.</t>
    </r>
  </si>
  <si>
    <r>
      <rPr>
        <vertAlign val="superscript"/>
        <sz val="10"/>
        <color theme="1"/>
        <rFont val="DanskeLight"/>
      </rPr>
      <t xml:space="preserve">2 </t>
    </r>
    <r>
      <rPr>
        <sz val="10"/>
        <color theme="1"/>
        <rFont val="DanskeLight"/>
      </rPr>
      <t>Offsetting is done on an annual basis based on total emissions for the current year at the time of reporting. Therefore, the neutralised tonnes differ from the total registered CO</t>
    </r>
    <r>
      <rPr>
        <vertAlign val="subscript"/>
        <sz val="10"/>
        <color theme="1"/>
        <rFont val="DanskeLight"/>
      </rPr>
      <t>2</t>
    </r>
    <r>
      <rPr>
        <sz val="10"/>
        <color theme="1"/>
        <rFont val="DanskeLight"/>
      </rPr>
      <t>e emissions as these have been restated in 2023 and 2024 (see Breakdown of baseline changes).</t>
    </r>
  </si>
  <si>
    <r>
      <rPr>
        <vertAlign val="superscript"/>
        <sz val="10"/>
        <color theme="1"/>
        <rFont val="DanskeLight"/>
      </rPr>
      <t xml:space="preserve">3 </t>
    </r>
    <r>
      <rPr>
        <sz val="10"/>
        <color theme="1"/>
        <rFont val="DanskeLight"/>
      </rPr>
      <t>2019-2023 verified by third party.</t>
    </r>
  </si>
  <si>
    <r>
      <t xml:space="preserve">Carbon Offset Projects purchased from 2009-2024 </t>
    </r>
    <r>
      <rPr>
        <b/>
        <vertAlign val="superscript"/>
        <sz val="11"/>
        <color theme="1"/>
        <rFont val="DanskeLight"/>
      </rPr>
      <t>1,2</t>
    </r>
  </si>
  <si>
    <t>Project Name</t>
  </si>
  <si>
    <t>Host Country</t>
  </si>
  <si>
    <t>Project Type</t>
  </si>
  <si>
    <r>
      <t>Volume (tCO</t>
    </r>
    <r>
      <rPr>
        <vertAlign val="subscript"/>
        <sz val="11"/>
        <color theme="1"/>
        <rFont val="DanskeLight"/>
      </rPr>
      <t>2</t>
    </r>
    <r>
      <rPr>
        <sz val="11"/>
        <color theme="1"/>
        <rFont val="DanskeLight"/>
      </rPr>
      <t>e)</t>
    </r>
  </si>
  <si>
    <t>Certification Standard</t>
  </si>
  <si>
    <t>Year of Purchase</t>
  </si>
  <si>
    <t>Link to registry</t>
  </si>
  <si>
    <t>Link to supplier description</t>
  </si>
  <si>
    <t>100.5 MW Wind Power Project in Madhya Pradesh, India</t>
  </si>
  <si>
    <t>Wind</t>
  </si>
  <si>
    <t>Gold Standard</t>
  </si>
  <si>
    <t xml:space="preserve">https://registry.goldstandard.org/projects/details/686 </t>
  </si>
  <si>
    <t xml:space="preserve"> </t>
  </si>
  <si>
    <t>300 MW Wind Energy Project by Green Infra Wind Energy Limited</t>
  </si>
  <si>
    <t>https://registry.goldstandard.org/credit-blocks/details/148210</t>
  </si>
  <si>
    <t>Reforestation Project in Colombia</t>
  </si>
  <si>
    <t>Colombia</t>
  </si>
  <si>
    <t>Reforestation</t>
  </si>
  <si>
    <r>
      <t>VCS and CCBS</t>
    </r>
    <r>
      <rPr>
        <vertAlign val="superscript"/>
        <sz val="11"/>
        <color theme="1"/>
        <rFont val="DanskeLight"/>
      </rPr>
      <t>3</t>
    </r>
  </si>
  <si>
    <t>https://registry.verra.org/app/projectDetail/VCS/1769</t>
  </si>
  <si>
    <t>https://www.southpole.com/projects/restoration-of-degraded-lands-in-jaguar-corridors-colombia</t>
  </si>
  <si>
    <t>Reforestation Project in Mexico</t>
  </si>
  <si>
    <t>Mexico</t>
  </si>
  <si>
    <t>Verified Carbon Standard</t>
  </si>
  <si>
    <t>https://registry.verra.org/app/projectDetail/VCS/1740</t>
  </si>
  <si>
    <t>https://www.southpole.com/projects/forest-restoration-with-teak</t>
  </si>
  <si>
    <t>Linshu Biogas Recovery and Power Generation Project</t>
  </si>
  <si>
    <t>China</t>
  </si>
  <si>
    <t>Renewable energy</t>
  </si>
  <si>
    <t>https://registry.verra.org/app/projectDetail/VCS/2402</t>
  </si>
  <si>
    <t>https://www.southpole.com/en/projects/linshu-wastewater-to-energy</t>
  </si>
  <si>
    <t>European biochar</t>
  </si>
  <si>
    <t>France</t>
  </si>
  <si>
    <t>Biochar</t>
  </si>
  <si>
    <r>
      <t>Awaiting ICROA certification</t>
    </r>
    <r>
      <rPr>
        <vertAlign val="superscript"/>
        <sz val="11"/>
        <color theme="1"/>
        <rFont val="DanskeLight"/>
      </rPr>
      <t>4</t>
    </r>
  </si>
  <si>
    <t>https://platform.carbonfuture.earth/balancer/portfolios/view/main/79afec0d-a3a7-41f1-8902-ddd432364170</t>
  </si>
  <si>
    <t>https://registry.verra.org/app/search/VCS?programType=ISSUANCE&amp;exactResId=1740</t>
  </si>
  <si>
    <t>https://registry.verra.org/app/search/VCS?programType=ISSUANCE&amp;exactResId=2402</t>
  </si>
  <si>
    <t>European biochar - Agriculture</t>
  </si>
  <si>
    <t>Austria</t>
  </si>
  <si>
    <t>https://platform.carbonfuture.earth/balancer/climate-credit/view/6f7bac09-4d8c-4920-bd48-36f337b56b4b</t>
  </si>
  <si>
    <t>https://platform.carbonfuture.earth/balancer/portfolios/view/318ac738-6f80-4b2e-a4bd-2f7967a0e35e</t>
  </si>
  <si>
    <t>European biochar - Vineyards</t>
  </si>
  <si>
    <t>https://platform.carbonfuture.earth/balancer/climate-credit/view/6ffaa4ea-a627-41d5-9c8f-b5f9960cecd3</t>
  </si>
  <si>
    <t>https://platform.carbonfuture.earth/balancer/portfolios/view/79afec0d-a3a7-41f1-8902-ddd432364170</t>
  </si>
  <si>
    <t>Verra Search Page</t>
  </si>
  <si>
    <t>European biochar - Agricultural Application</t>
  </si>
  <si>
    <t>Sweden, Germany, Switzerland, Austria, Italy</t>
  </si>
  <si>
    <r>
      <t>EBC C-Sink, awaiting ICROA endorsement</t>
    </r>
    <r>
      <rPr>
        <vertAlign val="superscript"/>
        <sz val="11"/>
        <color theme="1"/>
        <rFont val="DanskeLight"/>
      </rPr>
      <t>4</t>
    </r>
    <r>
      <rPr>
        <sz val="11"/>
        <color theme="1"/>
        <rFont val="DanskeLight"/>
      </rPr>
      <t xml:space="preserve"> </t>
    </r>
  </si>
  <si>
    <t>Carbonfuture</t>
  </si>
  <si>
    <t>https://platform.carbonfuture.earth/balancer/portfolios/view/ab2c02c7-b298-47aa-92fc-66fa0c919859</t>
  </si>
  <si>
    <t>European biochar - Novocarbo</t>
  </si>
  <si>
    <t>Sweden, Germany, Portugal</t>
  </si>
  <si>
    <t>https://platform.carbonfuture.earth/balancer/portfolios/view/71145495-c12b-4bec-9b58-4af0fc984f5a</t>
  </si>
  <si>
    <t>European biochar - Bara mineraler</t>
  </si>
  <si>
    <t>https://platform.carbonfuture.earth/balancer/portfolios/view/739f9eb2-7253-44a6-b62a-751d46cc4540</t>
  </si>
  <si>
    <r>
      <rPr>
        <vertAlign val="superscript"/>
        <sz val="10"/>
        <color theme="1"/>
        <rFont val="DanskeLight"/>
      </rPr>
      <t xml:space="preserve">1 </t>
    </r>
    <r>
      <rPr>
        <sz val="10"/>
        <color theme="1"/>
        <rFont val="DanskeLight"/>
      </rPr>
      <t>FirstClimate AG has been our partner from 2009 to 2020. First Climate’s carbon offsetting activities are audited and verified by TÜV Nord on an annual basis. For more information: www.firstclimate.com/en/about-us/ .</t>
    </r>
  </si>
  <si>
    <r>
      <rPr>
        <vertAlign val="superscript"/>
        <sz val="11"/>
        <color theme="1"/>
        <rFont val="DanskeLight"/>
      </rPr>
      <t>2</t>
    </r>
    <r>
      <rPr>
        <sz val="11"/>
        <color theme="1"/>
        <rFont val="DanskeLight"/>
      </rPr>
      <t xml:space="preserve"> </t>
    </r>
    <r>
      <rPr>
        <sz val="10"/>
        <color theme="1"/>
        <rFont val="DanskeLight"/>
      </rPr>
      <t>In 2021 and 2022, we purchased carbon credits from South Pole that are verified and audited by independent third parties.</t>
    </r>
  </si>
  <si>
    <r>
      <rPr>
        <vertAlign val="superscript"/>
        <sz val="10"/>
        <color theme="1"/>
        <rFont val="DanskeLight"/>
      </rPr>
      <t>3</t>
    </r>
    <r>
      <rPr>
        <sz val="10"/>
        <color theme="1"/>
        <rFont val="DanskeLight"/>
      </rPr>
      <t xml:space="preserve"> VCS stands for 'Verified Carbon Standard' and is a voluntary emissions reduction standard. The CCBS (Climate, Community &amp; Biodiversity Standards) identify land management projects that simoultanously address climate change, support local communities and smallholders and conserve biodiversity. Both the VCS and the CCBS are developed and managed by the not-for-profit organisation, Verra.   </t>
    </r>
  </si>
  <si>
    <r>
      <rPr>
        <vertAlign val="superscript"/>
        <sz val="10"/>
        <color theme="1"/>
        <rFont val="DanskeLight"/>
      </rPr>
      <t>4</t>
    </r>
    <r>
      <rPr>
        <sz val="10"/>
        <color theme="1"/>
        <rFont val="DanskeLight"/>
      </rPr>
      <t xml:space="preserve"> From 2022 to 2024, we invested in a small proportion of biochar projects in order to support the development of technology-based offsetting solutions. The supported biochar projects are EBC C-Sink, still awaiting ICROA endorsement. In order to ensure that our entire emissions portfolio is ICROA endorsed, we have bundled these certificates with ICROA-endorsed offsets (certified under Verra).</t>
    </r>
  </si>
  <si>
    <r>
      <t>Environment: Breakdown of indirect and direct CO</t>
    </r>
    <r>
      <rPr>
        <b/>
        <vertAlign val="subscript"/>
        <sz val="20"/>
        <color theme="0"/>
        <rFont val="DanskeMedium"/>
      </rPr>
      <t>2</t>
    </r>
    <r>
      <rPr>
        <b/>
        <sz val="20"/>
        <color theme="0"/>
        <rFont val="DanskeMedium"/>
      </rPr>
      <t>e emissions</t>
    </r>
  </si>
  <si>
    <r>
      <t>Breakdown of indirect and direct CO</t>
    </r>
    <r>
      <rPr>
        <vertAlign val="subscript"/>
        <sz val="11"/>
        <color theme="1"/>
        <rFont val="DanskeLight"/>
      </rPr>
      <t>2</t>
    </r>
    <r>
      <rPr>
        <sz val="11"/>
        <color theme="1"/>
        <rFont val="DanskeLight"/>
      </rPr>
      <t>e emissions of the Danske Bank Group.</t>
    </r>
  </si>
  <si>
    <t xml:space="preserve">In 2024, we updated our methodology for estimating Scope 3.6 business travel by air emissions. As a result, we restated emissions back to our baseline for own operations emissions (scope 1, 2, and current scope 3) – see Breakdown of baseline changes. </t>
  </si>
  <si>
    <r>
      <t>CO</t>
    </r>
    <r>
      <rPr>
        <vertAlign val="subscript"/>
        <sz val="11"/>
        <color theme="1"/>
        <rFont val="DanskeLight"/>
      </rPr>
      <t>2</t>
    </r>
    <r>
      <rPr>
        <sz val="11"/>
        <color theme="1"/>
        <rFont val="DanskeLight"/>
      </rPr>
      <t>e emissions scope 1 (direct CO</t>
    </r>
    <r>
      <rPr>
        <vertAlign val="subscript"/>
        <sz val="11"/>
        <color theme="1"/>
        <rFont val="DanskeLight"/>
      </rPr>
      <t>2</t>
    </r>
    <r>
      <rPr>
        <sz val="11"/>
        <color theme="1"/>
        <rFont val="DanskeLight"/>
      </rPr>
      <t xml:space="preserve"> emissions) </t>
    </r>
    <r>
      <rPr>
        <vertAlign val="superscript"/>
        <sz val="11"/>
        <color theme="1"/>
        <rFont val="DanskeLight"/>
      </rPr>
      <t>1,2</t>
    </r>
  </si>
  <si>
    <r>
      <t>Estimated CO</t>
    </r>
    <r>
      <rPr>
        <vertAlign val="subscript"/>
        <sz val="11"/>
        <color theme="1"/>
        <rFont val="DanskeLight"/>
      </rPr>
      <t>2</t>
    </r>
    <r>
      <rPr>
        <sz val="11"/>
        <color theme="1"/>
        <rFont val="DanskeLight"/>
      </rPr>
      <t xml:space="preserve">e emissions from operations without registered data </t>
    </r>
  </si>
  <si>
    <r>
      <rPr>
        <vertAlign val="superscript"/>
        <sz val="10"/>
        <color theme="1"/>
        <rFont val="DanskeLight"/>
      </rPr>
      <t xml:space="preserve">1 </t>
    </r>
    <r>
      <rPr>
        <sz val="10"/>
        <color theme="1"/>
        <rFont val="DanskeLight"/>
      </rPr>
      <t>Direct CO</t>
    </r>
    <r>
      <rPr>
        <vertAlign val="subscript"/>
        <sz val="10"/>
        <color theme="1"/>
        <rFont val="DanskeLight"/>
      </rPr>
      <t>2</t>
    </r>
    <r>
      <rPr>
        <sz val="10"/>
        <color theme="1"/>
        <rFont val="DanskeLight"/>
      </rPr>
      <t xml:space="preserve"> emissions (scope 1) comprise emissions from electricity, heat and steam generated by the organisation (within the organisational boundaries) and usage of company vehicles.</t>
    </r>
  </si>
  <si>
    <r>
      <rPr>
        <vertAlign val="superscript"/>
        <sz val="10"/>
        <color theme="1"/>
        <rFont val="DanskeLight"/>
      </rPr>
      <t xml:space="preserve">2 </t>
    </r>
    <r>
      <rPr>
        <sz val="10"/>
        <color theme="1"/>
        <rFont val="DanskeLight"/>
      </rPr>
      <t>2019-2023 verified by third party.</t>
    </r>
  </si>
  <si>
    <r>
      <t>CO</t>
    </r>
    <r>
      <rPr>
        <vertAlign val="subscript"/>
        <sz val="11"/>
        <color theme="1"/>
        <rFont val="DanskeLight"/>
      </rPr>
      <t>2</t>
    </r>
    <r>
      <rPr>
        <sz val="11"/>
        <color theme="1"/>
        <rFont val="DanskeLight"/>
      </rPr>
      <t xml:space="preserve">e emissions scope 1: Heating from consumption of oil and gas (tonnes) </t>
    </r>
    <r>
      <rPr>
        <vertAlign val="superscript"/>
        <sz val="11"/>
        <color theme="1"/>
        <rFont val="DanskeLight"/>
      </rPr>
      <t>1</t>
    </r>
  </si>
  <si>
    <r>
      <t>CO</t>
    </r>
    <r>
      <rPr>
        <vertAlign val="subscript"/>
        <sz val="11"/>
        <color theme="1"/>
        <rFont val="DanskeLight"/>
      </rPr>
      <t>2</t>
    </r>
    <r>
      <rPr>
        <sz val="11"/>
        <color theme="1"/>
        <rFont val="DanskeLight"/>
      </rPr>
      <t xml:space="preserve">e emissions scope 1: Use of company vehicles (tonnes) </t>
    </r>
    <r>
      <rPr>
        <vertAlign val="superscript"/>
        <sz val="11"/>
        <color theme="1"/>
        <rFont val="DanskeLight"/>
      </rPr>
      <t>1</t>
    </r>
  </si>
  <si>
    <r>
      <rPr>
        <vertAlign val="superscript"/>
        <sz val="10"/>
        <color theme="1"/>
        <rFont val="DanskeLight"/>
      </rPr>
      <t xml:space="preserve">1 </t>
    </r>
    <r>
      <rPr>
        <sz val="10"/>
        <color theme="1"/>
        <rFont val="DanskeLight"/>
      </rPr>
      <t>Direct CO</t>
    </r>
    <r>
      <rPr>
        <vertAlign val="subscript"/>
        <sz val="10"/>
        <color theme="1"/>
        <rFont val="DanskeLight"/>
      </rPr>
      <t>2</t>
    </r>
    <r>
      <rPr>
        <sz val="10"/>
        <color theme="1"/>
        <rFont val="DanskeLight"/>
      </rPr>
      <t>e emissions (scope 1) comprise emissions from electricity, heat and steam generated by the organisation (within the organisational boundaries) and usage of company vehicles.</t>
    </r>
  </si>
  <si>
    <r>
      <t>CO</t>
    </r>
    <r>
      <rPr>
        <vertAlign val="subscript"/>
        <sz val="11"/>
        <color theme="1"/>
        <rFont val="DanskeLight"/>
      </rPr>
      <t>2</t>
    </r>
    <r>
      <rPr>
        <sz val="11"/>
        <color theme="1"/>
        <rFont val="DanskeLight"/>
      </rPr>
      <t xml:space="preserve">e emissions scope 2 (indirect emissions) – Market-based </t>
    </r>
    <r>
      <rPr>
        <vertAlign val="superscript"/>
        <sz val="11"/>
        <color theme="1"/>
        <rFont val="DanskeLight"/>
      </rPr>
      <t>1,2</t>
    </r>
  </si>
  <si>
    <r>
      <t xml:space="preserve">1 </t>
    </r>
    <r>
      <rPr>
        <sz val="10"/>
        <color theme="1"/>
        <rFont val="DanskeLight"/>
      </rPr>
      <t xml:space="preserve">The market-based methodology covers the emissions from electricity where contractual arrangements have been considered. For Danske Bank, this entails that the emissions from electricity consumption are reported as zero due to the purchase of renewable electricity certifications under guarantees of origin (GOO) and the renewable energy guarantees of origin (REGO). </t>
    </r>
  </si>
  <si>
    <r>
      <t>CO</t>
    </r>
    <r>
      <rPr>
        <vertAlign val="subscript"/>
        <sz val="11"/>
        <color theme="1"/>
        <rFont val="DanskeLight"/>
      </rPr>
      <t>2</t>
    </r>
    <r>
      <rPr>
        <sz val="11"/>
        <color theme="1"/>
        <rFont val="DanskeLight"/>
      </rPr>
      <t xml:space="preserve">e emissions scope 2: Heating from external suppliers (tonnes) </t>
    </r>
  </si>
  <si>
    <r>
      <t>CO</t>
    </r>
    <r>
      <rPr>
        <vertAlign val="subscript"/>
        <sz val="11"/>
        <color theme="1"/>
        <rFont val="DanskeLight"/>
      </rPr>
      <t>2</t>
    </r>
    <r>
      <rPr>
        <sz val="11"/>
        <color theme="1"/>
        <rFont val="DanskeLight"/>
      </rPr>
      <t xml:space="preserve">e emissions scope 2: Electricity from external suppliers (tonnes) – Market-based </t>
    </r>
    <r>
      <rPr>
        <vertAlign val="superscript"/>
        <sz val="11"/>
        <color theme="1"/>
        <rFont val="DanskeLight"/>
      </rPr>
      <t>1</t>
    </r>
  </si>
  <si>
    <r>
      <t xml:space="preserve">1 </t>
    </r>
    <r>
      <rPr>
        <sz val="10"/>
        <color theme="1"/>
        <rFont val="DanskeLight"/>
      </rPr>
      <t>The market-based methodology covers the emissions from electricity where contractual arrangements have been considered. For Danske Bank, this entails that the emissions from electricity consumption are reported as zero due to the purchase of renewable electricity certifications under guarantees of origin (GOO) and the renewable energy guarantees of origin (REGO).</t>
    </r>
  </si>
  <si>
    <r>
      <t>CO</t>
    </r>
    <r>
      <rPr>
        <vertAlign val="subscript"/>
        <sz val="11"/>
        <color theme="1"/>
        <rFont val="DanskeLight"/>
      </rPr>
      <t>2</t>
    </r>
    <r>
      <rPr>
        <sz val="11"/>
        <color theme="1"/>
        <rFont val="DanskeLight"/>
      </rPr>
      <t xml:space="preserve">e emissions scope 2: Electricity from external suppliers (tonnes) – Location-based </t>
    </r>
    <r>
      <rPr>
        <vertAlign val="superscript"/>
        <sz val="11"/>
        <color theme="1"/>
        <rFont val="DanskeLight"/>
      </rPr>
      <t>1,2</t>
    </r>
  </si>
  <si>
    <r>
      <rPr>
        <vertAlign val="superscript"/>
        <sz val="10"/>
        <color theme="1"/>
        <rFont val="DanskeLight"/>
      </rPr>
      <t xml:space="preserve">1 </t>
    </r>
    <r>
      <rPr>
        <sz val="10"/>
        <color theme="1"/>
        <rFont val="DanskeLight"/>
      </rPr>
      <t>The location-based methodology covers the emissions originating from the electricity grid delivered directly from the suppliers.</t>
    </r>
  </si>
  <si>
    <r>
      <rPr>
        <vertAlign val="superscript"/>
        <sz val="10"/>
        <color theme="1"/>
        <rFont val="DanskeLight"/>
      </rPr>
      <t>2</t>
    </r>
    <r>
      <rPr>
        <sz val="10"/>
        <color theme="1"/>
        <rFont val="DanskeLight"/>
      </rPr>
      <t xml:space="preserve"> Following the sale of Danske IT, our former fully owned subsidiary in India, on 1 September 2023, and changes in the emission factors, our total emissions from purchased electricity decreased relative to 2023 levels.</t>
    </r>
  </si>
  <si>
    <r>
      <t>Scope 3 (other indirect CO</t>
    </r>
    <r>
      <rPr>
        <vertAlign val="subscript"/>
        <sz val="11"/>
        <color theme="1"/>
        <rFont val="DanskeLight"/>
      </rPr>
      <t>2</t>
    </r>
    <r>
      <rPr>
        <sz val="11"/>
        <color theme="1"/>
        <rFont val="DanskeLight"/>
      </rPr>
      <t xml:space="preserve">e emissions) </t>
    </r>
    <r>
      <rPr>
        <vertAlign val="superscript"/>
        <sz val="11"/>
        <color theme="1"/>
        <rFont val="DanskeLight"/>
      </rPr>
      <t>1,2,3,4</t>
    </r>
  </si>
  <si>
    <r>
      <rPr>
        <vertAlign val="superscript"/>
        <sz val="10"/>
        <color theme="1"/>
        <rFont val="DanskeLight"/>
      </rPr>
      <t>1</t>
    </r>
    <r>
      <rPr>
        <sz val="10"/>
        <color theme="1"/>
        <rFont val="DanskeLight"/>
      </rPr>
      <t>Other indirect CO</t>
    </r>
    <r>
      <rPr>
        <vertAlign val="subscript"/>
        <sz val="10"/>
        <color theme="1"/>
        <rFont val="DanskeLight"/>
      </rPr>
      <t>2</t>
    </r>
    <r>
      <rPr>
        <sz val="10"/>
        <color theme="1"/>
        <rFont val="DanskeLight"/>
      </rPr>
      <t>e emissions (scope 3) include emissions from purchased goods and services, paper and business travel by air and employee cars.</t>
    </r>
  </si>
  <si>
    <r>
      <rPr>
        <vertAlign val="superscript"/>
        <sz val="10"/>
        <color theme="1"/>
        <rFont val="DanskeLight"/>
      </rPr>
      <t xml:space="preserve">2 </t>
    </r>
    <r>
      <rPr>
        <sz val="10"/>
        <color theme="1"/>
        <rFont val="DanskeLight"/>
      </rPr>
      <t>CO</t>
    </r>
    <r>
      <rPr>
        <vertAlign val="subscript"/>
        <sz val="10"/>
        <color theme="1"/>
        <rFont val="DanskeLight"/>
      </rPr>
      <t>2</t>
    </r>
    <r>
      <rPr>
        <sz val="10"/>
        <color theme="1"/>
        <rFont val="DanskeLight"/>
      </rPr>
      <t>e emissions from our scope 3 category 15 activities not included. For further information on scope 3 emission from our lending book, please see our Climate Progress Report 2024.</t>
    </r>
  </si>
  <si>
    <r>
      <rPr>
        <vertAlign val="superscript"/>
        <sz val="10"/>
        <color theme="1"/>
        <rFont val="DanskeLight"/>
      </rPr>
      <t xml:space="preserve">3 </t>
    </r>
    <r>
      <rPr>
        <sz val="10"/>
        <color theme="1"/>
        <rFont val="DanskeLight"/>
      </rPr>
      <t>From 2019, road transportation for India also included vehicles available for employees commuting and where fuel and services are paid by Dansk Banke.</t>
    </r>
  </si>
  <si>
    <r>
      <rPr>
        <vertAlign val="superscript"/>
        <sz val="10"/>
        <color theme="1"/>
        <rFont val="DanskeLight"/>
      </rPr>
      <t xml:space="preserve">4 </t>
    </r>
    <r>
      <rPr>
        <sz val="10"/>
        <color theme="1"/>
        <rFont val="DanskeLight"/>
      </rPr>
      <t>Scope 3 (other indirect CO</t>
    </r>
    <r>
      <rPr>
        <vertAlign val="subscript"/>
        <sz val="10"/>
        <color theme="1"/>
        <rFont val="DanskeLight"/>
      </rPr>
      <t>2</t>
    </r>
    <r>
      <rPr>
        <sz val="10"/>
        <color theme="1"/>
        <rFont val="DanskeLight"/>
      </rPr>
      <t>e emissions) have been restated back to 2019 baseline to enhance the accuracy of the Scope 3.6 business travel by air model.</t>
    </r>
  </si>
  <si>
    <t>Scope 3.1. Purchased goods</t>
  </si>
  <si>
    <r>
      <t xml:space="preserve">Paper consumption (tonnes) </t>
    </r>
    <r>
      <rPr>
        <vertAlign val="superscript"/>
        <sz val="11"/>
        <color theme="1"/>
        <rFont val="DanskeLight"/>
      </rPr>
      <t>1</t>
    </r>
  </si>
  <si>
    <r>
      <rPr>
        <vertAlign val="superscript"/>
        <sz val="10"/>
        <color theme="1"/>
        <rFont val="DanskeLight"/>
      </rPr>
      <t>1</t>
    </r>
    <r>
      <rPr>
        <sz val="10"/>
        <color theme="1"/>
        <rFont val="DanskeLight"/>
      </rPr>
      <t xml:space="preserve"> Emissions in 2024 from purchased goods (paper consumption) increased relative to 2023 levels due to changes in emission factor values.</t>
    </r>
  </si>
  <si>
    <r>
      <t>Scope 3.6 Business travel</t>
    </r>
    <r>
      <rPr>
        <vertAlign val="superscript"/>
        <sz val="11"/>
        <color theme="1"/>
        <rFont val="DanskeLight"/>
      </rPr>
      <t xml:space="preserve"> 1</t>
    </r>
  </si>
  <si>
    <r>
      <rPr>
        <vertAlign val="superscript"/>
        <sz val="10"/>
        <color theme="1"/>
        <rFont val="DanskeLight"/>
      </rPr>
      <t xml:space="preserve">1 </t>
    </r>
    <r>
      <rPr>
        <sz val="10"/>
        <color theme="1"/>
        <rFont val="DanskeLight"/>
      </rPr>
      <t>Scope 3.6 Business travel emissions have been restated back to 2019 baseline to enhance the accuracy of the Scope 3.6 business travel by air model.</t>
    </r>
  </si>
  <si>
    <r>
      <t>Use of employees‘ cars (tonnes)</t>
    </r>
    <r>
      <rPr>
        <vertAlign val="superscript"/>
        <sz val="11"/>
        <color theme="1"/>
        <rFont val="DanskeLight"/>
      </rPr>
      <t xml:space="preserve"> 1</t>
    </r>
  </si>
  <si>
    <r>
      <rPr>
        <vertAlign val="superscript"/>
        <sz val="10"/>
        <color theme="1"/>
        <rFont val="DanskeLight"/>
      </rPr>
      <t>1</t>
    </r>
    <r>
      <rPr>
        <sz val="10"/>
        <color theme="1"/>
        <rFont val="DanskeLight"/>
      </rPr>
      <t xml:space="preserve"> From 2019, road transportation for India also included vehicles available for employees commuting and where fuel and services are paid by Danske Bank.</t>
    </r>
  </si>
  <si>
    <r>
      <t>Business travel by air (tonnes)</t>
    </r>
    <r>
      <rPr>
        <vertAlign val="superscript"/>
        <sz val="11"/>
        <color theme="1"/>
        <rFont val="DanskeLight"/>
      </rPr>
      <t xml:space="preserve"> 1,2</t>
    </r>
  </si>
  <si>
    <r>
      <rPr>
        <vertAlign val="superscript"/>
        <sz val="10"/>
        <color theme="1"/>
        <rFont val="DanskeLight"/>
      </rPr>
      <t xml:space="preserve">1 </t>
    </r>
    <r>
      <rPr>
        <sz val="10"/>
        <color theme="1"/>
        <rFont val="DanskeLight"/>
      </rPr>
      <t>Emissions for Q4 2018 are estimated using available air travel data from Q1, Q2, and Q3 2019, assuming similar travel patterns.</t>
    </r>
  </si>
  <si>
    <r>
      <rPr>
        <vertAlign val="superscript"/>
        <sz val="10"/>
        <color theme="1"/>
        <rFont val="DanskeLight"/>
      </rPr>
      <t xml:space="preserve">2 </t>
    </r>
    <r>
      <rPr>
        <sz val="10"/>
        <color theme="1"/>
        <rFont val="DanskeLight"/>
      </rPr>
      <t>Business travel by air emissions have been restated back to 2019 baseline to enhance the accuracy of the Scope 3.6 business travel by air model.</t>
    </r>
  </si>
  <si>
    <r>
      <t>Scope 3: CO</t>
    </r>
    <r>
      <rPr>
        <vertAlign val="subscript"/>
        <sz val="11"/>
        <color theme="1"/>
        <rFont val="DanskeLight"/>
      </rPr>
      <t>2</t>
    </r>
    <r>
      <rPr>
        <sz val="11"/>
        <color theme="1"/>
        <rFont val="DanskeLight"/>
      </rPr>
      <t>e emissions from working from home (tonnes)</t>
    </r>
    <r>
      <rPr>
        <vertAlign val="superscript"/>
        <sz val="11"/>
        <color theme="1"/>
        <rFont val="DanskeLight"/>
      </rPr>
      <t xml:space="preserve"> 1</t>
    </r>
  </si>
  <si>
    <r>
      <rPr>
        <vertAlign val="superscript"/>
        <sz val="10"/>
        <color theme="1"/>
        <rFont val="DanskeLight"/>
      </rPr>
      <t xml:space="preserve">1 </t>
    </r>
    <r>
      <rPr>
        <sz val="10"/>
        <color theme="1"/>
        <rFont val="DanskeLight"/>
      </rPr>
      <t>Category added 2022 and backdated to 2019 as per SBTi methodology for re-baselining emissions reduction targets.</t>
    </r>
  </si>
  <si>
    <r>
      <t>Total CO</t>
    </r>
    <r>
      <rPr>
        <vertAlign val="subscript"/>
        <sz val="11"/>
        <color theme="1"/>
        <rFont val="DanskeLight"/>
      </rPr>
      <t>2</t>
    </r>
    <r>
      <rPr>
        <sz val="11"/>
        <color theme="1"/>
        <rFont val="DanskeLight"/>
      </rPr>
      <t xml:space="preserve">e emissions (tonnes) – Market based </t>
    </r>
    <r>
      <rPr>
        <vertAlign val="superscript"/>
        <sz val="11"/>
        <color theme="1"/>
        <rFont val="DanskeLight"/>
      </rPr>
      <t>1,2</t>
    </r>
  </si>
  <si>
    <r>
      <rPr>
        <vertAlign val="superscript"/>
        <sz val="10"/>
        <color theme="1"/>
        <rFont val="DanskeLight"/>
      </rPr>
      <t>1</t>
    </r>
    <r>
      <rPr>
        <sz val="10"/>
        <color theme="1"/>
        <rFont val="DanskeLight"/>
      </rPr>
      <t xml:space="preserve"> The market-based methodology covers the emissions from electricity where contractual arrangements have been considered. For Danske Bank, this entails that the emissions from electricity consumption are reported as zero due to the purchase of renewable electricity certifications under guarantees of origin (GOO) and the renewable energy guarantees of origin (REGO). </t>
    </r>
  </si>
  <si>
    <r>
      <rPr>
        <vertAlign val="superscript"/>
        <sz val="10"/>
        <color theme="1"/>
        <rFont val="DanskeLight"/>
      </rPr>
      <t xml:space="preserve">2 </t>
    </r>
    <r>
      <rPr>
        <sz val="10"/>
        <color theme="1"/>
        <rFont val="DanskeLight"/>
      </rPr>
      <t>Total CO</t>
    </r>
    <r>
      <rPr>
        <vertAlign val="subscript"/>
        <sz val="10"/>
        <color theme="1"/>
        <rFont val="DanskeLight"/>
      </rPr>
      <t>2</t>
    </r>
    <r>
      <rPr>
        <sz val="10"/>
        <color theme="1"/>
        <rFont val="DanskeLight"/>
      </rPr>
      <t>e emissions (tonnes) – Market-based emissions have been restated back to 2019 baseline to enhance the accuracy of the Scope 3.6 business travel by air model (see Breakdown of baseline changes).</t>
    </r>
  </si>
  <si>
    <r>
      <t>Total CO</t>
    </r>
    <r>
      <rPr>
        <vertAlign val="subscript"/>
        <sz val="11"/>
        <color theme="1"/>
        <rFont val="DanskeLight"/>
      </rPr>
      <t>2</t>
    </r>
    <r>
      <rPr>
        <sz val="11"/>
        <color theme="1"/>
        <rFont val="DanskeLight"/>
      </rPr>
      <t xml:space="preserve">e emissions (tonnes) - Location based </t>
    </r>
    <r>
      <rPr>
        <vertAlign val="superscript"/>
        <sz val="11"/>
        <color theme="1"/>
        <rFont val="DanskeLight"/>
      </rPr>
      <t>1,2</t>
    </r>
  </si>
  <si>
    <r>
      <rPr>
        <vertAlign val="superscript"/>
        <sz val="10"/>
        <color theme="1"/>
        <rFont val="DanskeLight"/>
      </rPr>
      <t>1</t>
    </r>
    <r>
      <rPr>
        <sz val="10"/>
        <color theme="1"/>
        <rFont val="DanskeLight"/>
      </rPr>
      <t xml:space="preserve"> The location-based methodology covers the emissions originating from the electricity grid delivered directly from the suppliers.</t>
    </r>
  </si>
  <si>
    <r>
      <rPr>
        <vertAlign val="superscript"/>
        <sz val="10"/>
        <color theme="1"/>
        <rFont val="DanskeLight"/>
      </rPr>
      <t xml:space="preserve">2 </t>
    </r>
    <r>
      <rPr>
        <sz val="10"/>
        <color theme="1"/>
        <rFont val="DanskeLight"/>
      </rPr>
      <t>Total CO</t>
    </r>
    <r>
      <rPr>
        <vertAlign val="subscript"/>
        <sz val="10"/>
        <color theme="1"/>
        <rFont val="DanskeLight"/>
      </rPr>
      <t>2</t>
    </r>
    <r>
      <rPr>
        <sz val="10"/>
        <color theme="1"/>
        <rFont val="DanskeLight"/>
      </rPr>
      <t>e emissions (tonnes) – Location-based emissions have been restated back to 2019 baseline to enhance the accuracy of the Scope 3.6 business travel by air model (see Breakdown of baseline changes).</t>
    </r>
  </si>
  <si>
    <r>
      <t>Total CO</t>
    </r>
    <r>
      <rPr>
        <vertAlign val="subscript"/>
        <sz val="11"/>
        <color theme="1"/>
        <rFont val="DanskeLight"/>
      </rPr>
      <t>2</t>
    </r>
    <r>
      <rPr>
        <sz val="11"/>
        <color theme="1"/>
        <rFont val="DanskeLight"/>
      </rPr>
      <t>e emissions Scope 1 &amp; 2</t>
    </r>
  </si>
  <si>
    <t>Environment: Other consumption</t>
  </si>
  <si>
    <t>Other consumption of the Danske Bank Group.</t>
  </si>
  <si>
    <r>
      <t>Waste total (tonnes)</t>
    </r>
    <r>
      <rPr>
        <vertAlign val="superscript"/>
        <sz val="11"/>
        <color theme="1"/>
        <rFont val="DanskeLight"/>
      </rPr>
      <t>1,2,3</t>
    </r>
  </si>
  <si>
    <r>
      <rPr>
        <vertAlign val="superscript"/>
        <sz val="10"/>
        <color theme="1"/>
        <rFont val="DanskeLight"/>
      </rPr>
      <t>1</t>
    </r>
    <r>
      <rPr>
        <sz val="10"/>
        <color theme="1"/>
        <rFont val="DanskeLight"/>
      </rPr>
      <t xml:space="preserve"> Due to lack of data availability: India and Lithuania not included in 2019; Norway and Sweden not included in 2018; Finland, India and Lithuania not included from 2018-2009; Northern Ireland and Ireland not included from 2011-2009.</t>
    </r>
  </si>
  <si>
    <r>
      <rPr>
        <vertAlign val="superscript"/>
        <sz val="10"/>
        <color theme="1"/>
        <rFont val="DanskeLight"/>
      </rPr>
      <t xml:space="preserve">2 </t>
    </r>
    <r>
      <rPr>
        <sz val="10"/>
        <color theme="1"/>
        <rFont val="DanskeLight"/>
      </rPr>
      <t>Waste consists of three types: waste to landfill, waste to incineration and waste to recycling.</t>
    </r>
  </si>
  <si>
    <r>
      <rPr>
        <vertAlign val="superscript"/>
        <sz val="10"/>
        <color theme="1"/>
        <rFont val="DanskeLight"/>
      </rPr>
      <t>3</t>
    </r>
    <r>
      <rPr>
        <sz val="10"/>
        <color theme="1"/>
        <rFont val="DanskeLight"/>
      </rPr>
      <t xml:space="preserve"> Due to lack of availability, waste data is estimated in 2022 for Sweden, India and Republic of Ireland.</t>
    </r>
  </si>
  <si>
    <t>Waste to landfill (tonnes)</t>
  </si>
  <si>
    <t>Waste to incineration (tonnes)</t>
  </si>
  <si>
    <r>
      <t>Waste to recycling (tonnes)</t>
    </r>
    <r>
      <rPr>
        <vertAlign val="superscript"/>
        <sz val="11"/>
        <color theme="1"/>
        <rFont val="DanskeLight"/>
      </rPr>
      <t>1</t>
    </r>
  </si>
  <si>
    <r>
      <rPr>
        <vertAlign val="superscript"/>
        <sz val="10"/>
        <color theme="1"/>
        <rFont val="DanskeLight"/>
      </rPr>
      <t xml:space="preserve">1 </t>
    </r>
    <r>
      <rPr>
        <sz val="10"/>
        <color theme="1"/>
        <rFont val="DanskeLight"/>
      </rPr>
      <t>Waste to recycling consists of three types: Paper, electronics and other.</t>
    </r>
  </si>
  <si>
    <t>% of waste to recycling</t>
  </si>
  <si>
    <t>Waste to recycling: Paper (tonnes)</t>
  </si>
  <si>
    <t>Waste to recycling: Electronics (tonnes)</t>
  </si>
  <si>
    <t>Waste to recycling: Other (tonnes)</t>
  </si>
  <si>
    <r>
      <t>Water consumption —total (m3)</t>
    </r>
    <r>
      <rPr>
        <vertAlign val="superscript"/>
        <sz val="11"/>
        <color theme="1"/>
        <rFont val="DanskeLight"/>
      </rPr>
      <t>1</t>
    </r>
  </si>
  <si>
    <r>
      <rPr>
        <vertAlign val="superscript"/>
        <sz val="10"/>
        <color theme="1"/>
        <rFont val="DanskeLight"/>
      </rPr>
      <t xml:space="preserve">1 </t>
    </r>
    <r>
      <rPr>
        <sz val="10"/>
        <color theme="1"/>
        <rFont val="DanskeLight"/>
      </rPr>
      <t xml:space="preserve">Due to the unavailability of data, water consumption for 2022 includes only data from Denmark, Finland, Northern Ireland, Norway and Lithuania. 2020 and 2019 includes only data from Denmark, Finland and Lithuania. In Denmark and Lithuania, the data covers only headoffices, and water consumption in Finland accounts for only one location in Pasila, Helsinki. </t>
    </r>
  </si>
  <si>
    <t>Social: Collective bargaining</t>
  </si>
  <si>
    <t>Nordic Labour Markets</t>
  </si>
  <si>
    <t>The level of trade union membership remains comparatively high in all Nordic countries. As a result, labour unions play an important role in wage negotiations of terms and conditions, and collective bargaining agreements are a cornerstone of the functioning of labour markets. The collective bargaining agreements regulate salaries and employment terms and conditions applicable to all employees subject to the agreements. In practice, the agreements apply to all employees of the Danske Bank Group. In Danske Bank A/S, 86% of employees are subject to collective bargaining agreements, and for the Danske Bank Group the ratio is 75%. Collective bargaining agreements are concluded between the relevant trade union and the relevant employer association.</t>
  </si>
  <si>
    <t>In Denmark, the dominant trade union in the  financial services  industry  is</t>
  </si>
  <si>
    <t>Finansforbundet,</t>
  </si>
  <si>
    <t>which concludes the collective bargaining agreement with Finance Denmark</t>
  </si>
  <si>
    <t>Finanssektorens Arbejdsgiverforening.</t>
  </si>
  <si>
    <t>The general agreement may be adapted in local negotiations between an individual institution and the trade union. Both the general agreement and adapted local agreements are available at (in Danish only):</t>
  </si>
  <si>
    <t xml:space="preserve">https://www.finansforbundet.dk/dk/dine-rettigheder/overenskomster/ </t>
  </si>
  <si>
    <t>In Finland, Danske Bank has its own collective agreement, which covers more than 80% of employees. We have two trade unions: Danske Bank Henkilöstöyhdistys PRO ry (Personnel Association PRO) and Danske Bank Esimiehet ja Asiantuntijat ry (Managers and Specialists). The main collective agreement is negotiated together with Henkilöstöyhdistys Pro ry, and other local agreements are mainly negotiated together with both unions. However, salary increases and the duration of the collective agreement are negotiated together with the rest of the finance employer associations and employee associations.</t>
  </si>
  <si>
    <t>In Norway, the dominant trade union in the financial services industry is Finansforbundet (finansforbundet.no), which concludes the collective bargaining agreement with Finance Norway (finansnorge.no). Additionally, the trade union Econa has local representation in Danske Bank Norway, meaning the bank is also covered by the collective bargaining agreement between Econa and Finance Norway. The agreements can be found at:</t>
  </si>
  <si>
    <t>https://www.finansnorge.no/</t>
  </si>
  <si>
    <t xml:space="preserve">In Sweden, the dominant trade unions in the financial services industry are </t>
  </si>
  <si>
    <t>Finansförbundet</t>
  </si>
  <si>
    <r>
      <rPr>
        <sz val="11"/>
        <color theme="1"/>
        <rFont val="DanskeLight"/>
      </rPr>
      <t xml:space="preserve">and </t>
    </r>
    <r>
      <rPr>
        <u/>
        <sz val="11"/>
        <color rgb="FF0069FA"/>
        <rFont val="DanskeLight"/>
      </rPr>
      <t>Sveriges Academikers Centralorganisation (SACO)</t>
    </r>
    <r>
      <rPr>
        <sz val="11"/>
        <color rgb="FF0069FA"/>
        <rFont val="DanskeLight"/>
      </rPr>
      <t xml:space="preserve">. </t>
    </r>
  </si>
  <si>
    <t>Their counterpart in collective bargaining agreements is</t>
  </si>
  <si>
    <t>Bankernas Arbetsgivarorganisation(BAO).</t>
  </si>
  <si>
    <t xml:space="preserve">Wage negotiations in Sweden are comparatively centralised, and the export industry plays an important role in setting the general level of wage increases in order to preserve the competitiveness of Swedish industry, with domestic private sectors and the public sector align to these agreements. </t>
  </si>
  <si>
    <t>Social: Conflict resolution</t>
  </si>
  <si>
    <t>Summary of rules by labour market</t>
  </si>
  <si>
    <t>In Denmark, a conflict between Danske Bank and an employee who is a member of the relevant union under the collective agreement must be handled in accordance with the agreement between Finance Denmark (employer association) and the Financial Services Union Denmark – an agreement that covers rules for resolving industrial disputes. The agreement requires, that for example, conflicts relating to employment law staff grievances must be negotiated locally within a set deadline. If the local negotiations are unsuccessful, an association meeting must be held. If an agreement is not reached, the conflict can be referred to industrial arbitration for resolution of the conflict. A similar agreement applies to the collective agreement for Danica Pension. 
Employees who due to their employment terms are not covered by a collective agreement can be covered by an arbitration clause in the employee contract that details the procedure for handling a conflict if an amicable solution cannot be achieved.
For employees i) who are not covered by the agreement between Finance Denmark and the Financial Services Union Denmark on rules for resolving industrial disputes, or ii) who are covered by the collective agreement but are not a member of the relevant union, or who do not have an arbitration clause, a conflict must be handled via the Danish judicial system or The Danish Board of Equal Treatment (Ligebehandlingsnævnet), where applicable. Further information about legislation and the Danish labour market is available on the Danish Ministry of Employment website:</t>
  </si>
  <si>
    <t>The Ministry of Employment</t>
  </si>
  <si>
    <t>A conflict relating to the interpretation of collective agreement provisions must be handled according to Article 43 of the collective agreement. In principle, an employee must first address the issue with their manager. If no result is reached, the conflict is taken to a negotiation between a union representative (shop steward) and an employer representative. If the conflict needs to be escalated, the dispute is reviewed and handled by the official collective agreement parties. If no mutual understanding is achieved, disputes related to the collective agreement can be taken to the Finnish Labour Court, where the dispute is resolved according to the Act on Judicial Procedure in the Labour Court. 
Other types of disputes between Danske Bank and an employee are initially handled by informal negotiations between relevant parties and ultimately by a local district court if necessary (in accordance with the Finnish Code of Judicial Procedure). The aforementioned also applies to employees who are outside the scope of the collective agreement.</t>
  </si>
  <si>
    <t>In Lithuania, a conflict between Danske Bank and an employee must be handled in accordance with the Labour Code of the Republic of Lithuania. A participant in an employment relationship (employee or employer) who believes that another subject of the labour law has violated their rights must apply to a labour dispute commission (a mandatory institution for hearing labour disputes) within a set deadline. The decisions of the labour dispute commission are binding for all parties and are enforceable through civil procedure regulations. However, if an employee or an employer disagrees with a decision of the labour dispute commision, they may file a case with a court of the Republic of Lithuania where the dispute will be heard once again. More information on legislation is available on the website of the State Labour Inspectorate of the Republic of Lithuania:</t>
  </si>
  <si>
    <t>National Labour Inspectorate</t>
  </si>
  <si>
    <t>A conflict relating to the interpretation of collective agreement provisions must be handled according to the local collective agreement for Danske Bank Norway section 8-2 and chapter 7 of the Basic Agreement between Finance Norway and the Finance Sector Union of Norway. In principle, an employee must first address the issue with their manager. If no result is reached, the conflict is taken to a negotiation between a union representative (shop steward) and an employer representative within 14 days. If the conflict needs to be escalated, the dispute is reviewed and handled by the official collective agreement parties. If no mutual understanding is achieved, disputes related to the collective agreement can be taken to the Norwegian Labour Court, where the dispute is resolved according to the Norwegian Labour Disputes Act.
Other types of disputes between Danske Bank and an employee are initially handled by informal negotiations between relevant parties and ultimately by a local district court if necessary (according to the Norwegian Dispute Act). The aforementioned also applies to employees who are outside the scope of the collective agreement.</t>
  </si>
  <si>
    <t xml:space="preserve">In Sweden, the collective agreement with the unions applies to all employees, irrespective of whether an employee is a member of a union or not. However, if a conflict between the Danske Bank and an employee arises, the conflict is handled as follows:
If the employee is a member of the one of the two unions with which Danske Bank has a collective agreement, the dispute must be handled according to the rules of resolving disputes in the collective agreement. The local negotiations must be negotiated within a set deadline. If the local negotiations are unsuccessful, the employers’ association will become involved and an association meeting must be held. If an agreement is not reached, the conflict can be referred to industrial arbitration for resolution of the conflict, at which the employers’ association will participate.
If the employee is not a member of the relevant union, a conflict is handled according to the rules of resolving disputes in the collective agreement, the local negotiation, which is to be held within a certain time period. If an agreement is not reached by local negotiation, the conflict must be handled via the Swedish judicial system, primary court, and ultimately by the Swedish Labour Court if neither of the parties (the unions or the employer organisation) will represent the employee or Danske Bank.
If the employee is not a member of any union, the employee is entitled to be represented by an external lawyer and the conflict must be handled via the Swedish judicial system, primary court and ultimately by the Swedish Labour Court.	
Please note that employees can have an employment agreement in which an arbitration clause exits, but such agreements are uncommon.
It is possible for an employee to be represented by the Swedish Equality Ombudsman (Diskrimineringsombudsmannen), in which case the conflict will be referred to the Swedish Labour Court.	</t>
  </si>
  <si>
    <t>Social: Accessible finance</t>
  </si>
  <si>
    <t>Number of locations</t>
  </si>
  <si>
    <t>Baltics</t>
  </si>
  <si>
    <t>Number of self-service eBanking transactions (millions)</t>
  </si>
  <si>
    <t>Number of self-service mobile and tablet banking transactions (millions)</t>
  </si>
  <si>
    <t>Social: Volunteering</t>
  </si>
  <si>
    <t>Our corporate volunteering programme, Time2Give, was established in 2019. Through the programme, employees are empowered to participate in volunteer activities three workdays per year paid by the Group. Employees decide themselves whether they want to volunteer alone or with their team. Similarly, they can choose to find their own volunteer project, or in some countries they can sign up to a project headed by Danske Bank in partnership with local NGOs and other organisations. Time2Give is a global project and open to all employees in the Group.</t>
  </si>
  <si>
    <r>
      <t>Number of participants in employee volunteering programmes</t>
    </r>
    <r>
      <rPr>
        <vertAlign val="superscript"/>
        <sz val="11"/>
        <color theme="1"/>
        <rFont val="DanskeLight"/>
      </rPr>
      <t xml:space="preserve"> 1,2</t>
    </r>
  </si>
  <si>
    <r>
      <rPr>
        <vertAlign val="superscript"/>
        <sz val="10"/>
        <color theme="1"/>
        <rFont val="DanskeLight"/>
      </rPr>
      <t xml:space="preserve">1 </t>
    </r>
    <r>
      <rPr>
        <sz val="10"/>
        <color theme="1"/>
        <rFont val="DanskeLight"/>
      </rPr>
      <t>The number of participants increased significantly in 2022 due to an extension of our employee volunteering programme, which enabled employees to spend two additional paid workdays as an immediate response to the war in Ukraine.</t>
    </r>
  </si>
  <si>
    <r>
      <rPr>
        <vertAlign val="superscript"/>
        <sz val="10"/>
        <color theme="1"/>
        <rFont val="DanskeLight"/>
      </rPr>
      <t xml:space="preserve">2 </t>
    </r>
    <r>
      <rPr>
        <sz val="10"/>
        <color theme="1"/>
        <rFont val="DanskeLight"/>
      </rPr>
      <t>Data for 2020-2024 are verified by third party.</t>
    </r>
  </si>
  <si>
    <t>Social: Employees</t>
  </si>
  <si>
    <t>Total (Q1-Q4)</t>
  </si>
  <si>
    <r>
      <rPr>
        <vertAlign val="superscript"/>
        <sz val="10"/>
        <color theme="1"/>
        <rFont val="DanskeLight"/>
      </rPr>
      <t xml:space="preserve">1 </t>
    </r>
    <r>
      <rPr>
        <sz val="10"/>
        <color theme="1"/>
        <rFont val="DanskeLight"/>
      </rPr>
      <t>The number of FTEs is based on information registered at the end of the year in the Group's registration system.</t>
    </r>
  </si>
  <si>
    <r>
      <rPr>
        <vertAlign val="superscript"/>
        <sz val="10"/>
        <color theme="1"/>
        <rFont val="DanskeLight"/>
      </rPr>
      <t xml:space="preserve">2 </t>
    </r>
    <r>
      <rPr>
        <sz val="10"/>
        <color theme="1"/>
        <rFont val="DanskeLight"/>
      </rPr>
      <t>Verified by third party</t>
    </r>
  </si>
  <si>
    <r>
      <t xml:space="preserve">Employee engagement score (%) </t>
    </r>
    <r>
      <rPr>
        <vertAlign val="superscript"/>
        <sz val="11"/>
        <color theme="1"/>
        <rFont val="DanskeLight"/>
      </rPr>
      <t>1,2</t>
    </r>
  </si>
  <si>
    <r>
      <rPr>
        <vertAlign val="superscript"/>
        <sz val="10"/>
        <color theme="1"/>
        <rFont val="DanskeLight"/>
      </rPr>
      <t xml:space="preserve">1 </t>
    </r>
    <r>
      <rPr>
        <sz val="10"/>
        <color theme="1"/>
        <rFont val="DanskeLight"/>
      </rPr>
      <t>In 2021, a new Culture and Engagement Survey was introduced. Due to a change in survey methodology, our previous 2023 ambition of a 90% engagement score is no longer applicable and we now have a Satisfaction &amp; Motivation index target of 77 instead.</t>
    </r>
  </si>
  <si>
    <r>
      <rPr>
        <vertAlign val="superscript"/>
        <sz val="10"/>
        <color theme="1"/>
        <rFont val="DanskeLight"/>
      </rPr>
      <t xml:space="preserve">2 </t>
    </r>
    <r>
      <rPr>
        <sz val="10"/>
        <color theme="1"/>
        <rFont val="DanskeLight"/>
      </rPr>
      <t>2020-2023 data is verified by third party</t>
    </r>
  </si>
  <si>
    <r>
      <t xml:space="preserve">Employee turnover (%) </t>
    </r>
    <r>
      <rPr>
        <vertAlign val="superscript"/>
        <sz val="11"/>
        <color theme="1"/>
        <rFont val="DanskeLight"/>
      </rPr>
      <t>1,2,3</t>
    </r>
  </si>
  <si>
    <t>Women</t>
  </si>
  <si>
    <t>Men</t>
  </si>
  <si>
    <t>Third gender/non-binary</t>
  </si>
  <si>
    <r>
      <rPr>
        <vertAlign val="superscript"/>
        <sz val="10"/>
        <color theme="1"/>
        <rFont val="DanskeLight"/>
      </rPr>
      <t xml:space="preserve">1 </t>
    </r>
    <r>
      <rPr>
        <sz val="10"/>
        <color theme="1"/>
        <rFont val="DanskeLight"/>
      </rPr>
      <t>Employee turnover is defined as the number of leavers (retired and resigned employees – headcount) over a 12-month period, divided by the average number of employees at the end of each month over a 12-month period, which gives a turnover rate.</t>
    </r>
  </si>
  <si>
    <r>
      <rPr>
        <vertAlign val="superscript"/>
        <sz val="10"/>
        <color theme="1"/>
        <rFont val="DanskeLight"/>
      </rPr>
      <t xml:space="preserve">2 </t>
    </r>
    <r>
      <rPr>
        <sz val="10"/>
        <color theme="1"/>
        <rFont val="DanskeLight"/>
      </rPr>
      <t>The high turnover percentage in 2024 for non-binary employees is due to the small number in this category; three terminations in 2024 significantly impacted the percentage.</t>
    </r>
  </si>
  <si>
    <r>
      <rPr>
        <vertAlign val="superscript"/>
        <sz val="10"/>
        <color theme="1"/>
        <rFont val="DanskeLight"/>
      </rPr>
      <t xml:space="preserve">3 </t>
    </r>
    <r>
      <rPr>
        <sz val="10"/>
        <color theme="1"/>
        <rFont val="DanskeLight"/>
      </rPr>
      <t>Verified by third party</t>
    </r>
  </si>
  <si>
    <r>
      <t xml:space="preserve">Average year of service (years) </t>
    </r>
    <r>
      <rPr>
        <vertAlign val="superscript"/>
        <sz val="11"/>
        <color theme="1"/>
        <rFont val="DanskeLight"/>
      </rPr>
      <t>1</t>
    </r>
  </si>
  <si>
    <r>
      <rPr>
        <vertAlign val="superscript"/>
        <sz val="10"/>
        <color theme="1"/>
        <rFont val="DanskeLight"/>
      </rPr>
      <t>1</t>
    </r>
    <r>
      <rPr>
        <sz val="10"/>
        <color theme="1"/>
        <rFont val="DanskeLight"/>
      </rPr>
      <t>Average years of service is defined as average years that employees have worked in the Group. The figures cover the entire Group.</t>
    </r>
  </si>
  <si>
    <r>
      <t xml:space="preserve">Average age (years) </t>
    </r>
    <r>
      <rPr>
        <vertAlign val="superscript"/>
        <sz val="11"/>
        <color theme="1"/>
        <rFont val="DanskeLight"/>
      </rPr>
      <t>1</t>
    </r>
  </si>
  <si>
    <r>
      <rPr>
        <vertAlign val="superscript"/>
        <sz val="10"/>
        <color theme="1"/>
        <rFont val="DanskeLight"/>
      </rPr>
      <t xml:space="preserve">1 </t>
    </r>
    <r>
      <rPr>
        <sz val="10"/>
        <color theme="1"/>
        <rFont val="DanskeLight"/>
      </rPr>
      <t>Average age is defined as average age of employees in the Group. The figures cover the entire Group.</t>
    </r>
  </si>
  <si>
    <r>
      <t xml:space="preserve">Employee age groups (%) </t>
    </r>
    <r>
      <rPr>
        <vertAlign val="superscript"/>
        <sz val="11"/>
        <color theme="1"/>
        <rFont val="DanskeLight"/>
      </rPr>
      <t>1,2</t>
    </r>
  </si>
  <si>
    <t>&lt;30 years</t>
  </si>
  <si>
    <t>30-50 years</t>
  </si>
  <si>
    <t>50&lt; years</t>
  </si>
  <si>
    <t>30-49 years</t>
  </si>
  <si>
    <r>
      <rPr>
        <vertAlign val="superscript"/>
        <sz val="10"/>
        <color theme="1"/>
        <rFont val="DanskeLight"/>
      </rPr>
      <t xml:space="preserve">1 </t>
    </r>
    <r>
      <rPr>
        <sz val="10"/>
        <color theme="1"/>
        <rFont val="DanskeLight"/>
      </rPr>
      <t>Employees per age group shows the age distribution of the employees in the Group. The figures cover the entire Group.</t>
    </r>
  </si>
  <si>
    <r>
      <rPr>
        <vertAlign val="superscript"/>
        <sz val="10"/>
        <color theme="1"/>
        <rFont val="DanskeLight"/>
      </rPr>
      <t xml:space="preserve">2 </t>
    </r>
    <r>
      <rPr>
        <sz val="10"/>
        <color theme="1"/>
        <rFont val="DanskeLight"/>
      </rPr>
      <t>Data for 2024 is verified by third party</t>
    </r>
  </si>
  <si>
    <r>
      <t xml:space="preserve">Employee country distribution (%) </t>
    </r>
    <r>
      <rPr>
        <vertAlign val="superscript"/>
        <sz val="11"/>
        <color theme="1"/>
        <rFont val="DanskeLight"/>
      </rPr>
      <t>1,2,3</t>
    </r>
  </si>
  <si>
    <t>Luxembourg</t>
  </si>
  <si>
    <t>Poland</t>
  </si>
  <si>
    <t>United Kingdom</t>
  </si>
  <si>
    <t>USA</t>
  </si>
  <si>
    <r>
      <rPr>
        <vertAlign val="superscript"/>
        <sz val="10"/>
        <color theme="1"/>
        <rFont val="DanskeLight"/>
      </rPr>
      <t xml:space="preserve">1 </t>
    </r>
    <r>
      <rPr>
        <sz val="10"/>
        <color theme="1"/>
        <rFont val="DanskeLight"/>
      </rPr>
      <t>Employees per country shows the share of the employees working in the different countries that the Group operates in. The figures cover the entire Group.</t>
    </r>
  </si>
  <si>
    <r>
      <rPr>
        <vertAlign val="superscript"/>
        <sz val="10"/>
        <color theme="1"/>
        <rFont val="DanskeLight"/>
      </rPr>
      <t xml:space="preserve">2 </t>
    </r>
    <r>
      <rPr>
        <sz val="10"/>
        <color theme="1"/>
        <rFont val="DanskeLight"/>
      </rPr>
      <t>From September 2023, all employees in Danske IT in India were transfered to Infosys as Danske Bank entered a strategic partnership with Infosys.</t>
    </r>
  </si>
  <si>
    <r>
      <rPr>
        <vertAlign val="superscript"/>
        <sz val="10"/>
        <color theme="1"/>
        <rFont val="DanskeLight"/>
      </rPr>
      <t xml:space="preserve">3 </t>
    </r>
    <r>
      <rPr>
        <sz val="10"/>
        <color theme="1"/>
        <rFont val="DanskeLight"/>
      </rPr>
      <t>Data for 2024 is verified by third party</t>
    </r>
  </si>
  <si>
    <r>
      <t xml:space="preserve">Leaves of absence granted for other reasons (number of employees granted leave of absence during the year) </t>
    </r>
    <r>
      <rPr>
        <vertAlign val="superscript"/>
        <sz val="11"/>
        <color theme="1"/>
        <rFont val="DanskeLight"/>
      </rPr>
      <t>1</t>
    </r>
  </si>
  <si>
    <r>
      <rPr>
        <vertAlign val="superscript"/>
        <sz val="10"/>
        <color theme="1"/>
        <rFont val="DanskeLight"/>
      </rPr>
      <t xml:space="preserve">1 </t>
    </r>
    <r>
      <rPr>
        <sz val="10"/>
        <color theme="1"/>
        <rFont val="DanskeLight"/>
      </rPr>
      <t>Leaves of absence granted for other reasons is defined as number of employees in the Group who have been granted leave during the year excluding family leave as the reason. From 2019, the figures cover the entire Group.</t>
    </r>
  </si>
  <si>
    <r>
      <t xml:space="preserve">Employees on leave during the year (number) </t>
    </r>
    <r>
      <rPr>
        <vertAlign val="superscript"/>
        <sz val="11"/>
        <color theme="1"/>
        <rFont val="DanskeLight"/>
      </rPr>
      <t>1</t>
    </r>
  </si>
  <si>
    <r>
      <rPr>
        <vertAlign val="superscript"/>
        <sz val="10"/>
        <color theme="1"/>
        <rFont val="DanskeLight"/>
      </rPr>
      <t xml:space="preserve">1 </t>
    </r>
    <r>
      <rPr>
        <sz val="10"/>
        <color theme="1"/>
        <rFont val="DanskeLight"/>
      </rPr>
      <t>Employees on leave during the year is defined as number of employees in the Group who have been granted leave during the year including all leave reasons. From 2019, the figures cover the entire Group.</t>
    </r>
  </si>
  <si>
    <r>
      <t xml:space="preserve">Flex jobs (number) </t>
    </r>
    <r>
      <rPr>
        <vertAlign val="superscript"/>
        <sz val="11"/>
        <color theme="1"/>
        <rFont val="DanskeLight"/>
      </rPr>
      <t>1</t>
    </r>
  </si>
  <si>
    <r>
      <rPr>
        <vertAlign val="superscript"/>
        <sz val="10"/>
        <color theme="1"/>
        <rFont val="DanskeLight"/>
      </rPr>
      <t xml:space="preserve">1 </t>
    </r>
    <r>
      <rPr>
        <sz val="10"/>
        <color theme="1"/>
        <rFont val="DanskeLight"/>
      </rPr>
      <t>A flex job is a Danish work arrangement for people with reduced ability to work. Flex jobs is defined as number of employees in the Group working on a flex job agreement year-end. The number of flex jobs covers activities in Denmark only.</t>
    </r>
  </si>
  <si>
    <r>
      <t xml:space="preserve">Part-time employees (number) </t>
    </r>
    <r>
      <rPr>
        <vertAlign val="superscript"/>
        <sz val="11"/>
        <color theme="1"/>
        <rFont val="DanskeLight"/>
      </rPr>
      <t>1,2</t>
    </r>
  </si>
  <si>
    <r>
      <rPr>
        <vertAlign val="superscript"/>
        <sz val="10"/>
        <color theme="1"/>
        <rFont val="DanskeLight"/>
      </rPr>
      <t xml:space="preserve">1 </t>
    </r>
    <r>
      <rPr>
        <sz val="10"/>
        <color theme="1"/>
        <rFont val="DanskeLight"/>
      </rPr>
      <t>Employees working part time is defined as the number of employees in the Group working part time year-end. The figures cover the entire Group.</t>
    </r>
  </si>
  <si>
    <r>
      <rPr>
        <vertAlign val="superscript"/>
        <sz val="10"/>
        <color theme="1"/>
        <rFont val="DanskeLight"/>
      </rPr>
      <t xml:space="preserve">2 </t>
    </r>
    <r>
      <rPr>
        <sz val="10"/>
        <color theme="1"/>
        <rFont val="DanskeLight"/>
      </rPr>
      <t>Data for 2024 is verified by third party.</t>
    </r>
  </si>
  <si>
    <t>Social: Diversity, Equity and Inclusion</t>
  </si>
  <si>
    <r>
      <t xml:space="preserve">Employee gender distribution (% women) </t>
    </r>
    <r>
      <rPr>
        <vertAlign val="superscript"/>
        <sz val="11"/>
        <color theme="1"/>
        <rFont val="DanskeLight"/>
      </rPr>
      <t>1</t>
    </r>
  </si>
  <si>
    <r>
      <t xml:space="preserve">Gender distribution: Leaders in general (% women) </t>
    </r>
    <r>
      <rPr>
        <vertAlign val="superscript"/>
        <sz val="11"/>
        <color theme="1"/>
        <rFont val="DanskeLight"/>
      </rPr>
      <t>1,2</t>
    </r>
  </si>
  <si>
    <r>
      <rPr>
        <vertAlign val="superscript"/>
        <sz val="10"/>
        <color theme="1"/>
        <rFont val="DanskeLight"/>
      </rPr>
      <t xml:space="preserve">1 </t>
    </r>
    <r>
      <rPr>
        <sz val="10"/>
        <color theme="1"/>
        <rFont val="DanskeLight"/>
      </rPr>
      <t>Leadership positions is defined as persons with staff responsibility.</t>
    </r>
  </si>
  <si>
    <r>
      <rPr>
        <vertAlign val="superscript"/>
        <sz val="10"/>
        <color theme="1"/>
        <rFont val="DanskeLight"/>
      </rPr>
      <t xml:space="preserve">2 </t>
    </r>
    <r>
      <rPr>
        <sz val="10"/>
        <color theme="1"/>
        <rFont val="DanskeLight"/>
      </rPr>
      <t>Verified by third party.</t>
    </r>
  </si>
  <si>
    <r>
      <t xml:space="preserve">Gender distribution: Senior leaders (% women) </t>
    </r>
    <r>
      <rPr>
        <vertAlign val="superscript"/>
        <sz val="11"/>
        <color theme="1"/>
        <rFont val="DanskeLight"/>
      </rPr>
      <t>1,2</t>
    </r>
  </si>
  <si>
    <r>
      <rPr>
        <vertAlign val="superscript"/>
        <sz val="10"/>
        <color theme="1"/>
        <rFont val="DanskeLight"/>
      </rPr>
      <t xml:space="preserve">1 </t>
    </r>
    <r>
      <rPr>
        <sz val="10"/>
        <color theme="1"/>
        <rFont val="DanskeLight"/>
      </rPr>
      <t>Due to a reviewed and more accurate accounting methodology for women in senior leadership positions, we have updated the 2019 baseline from 23% to 27% (updated data is from January 2020). The increase is due to a new definition of senior leadership position, resulting in an increase of the baseline senior leader population from 603 to 927.</t>
    </r>
  </si>
  <si>
    <r>
      <t xml:space="preserve">Gender distribution: Level 2 leader (% women) </t>
    </r>
    <r>
      <rPr>
        <vertAlign val="superscript"/>
        <sz val="11"/>
        <color theme="1"/>
        <rFont val="DanskeLight"/>
      </rPr>
      <t>1,2</t>
    </r>
  </si>
  <si>
    <r>
      <rPr>
        <vertAlign val="superscript"/>
        <sz val="10"/>
        <color theme="1"/>
        <rFont val="DanskeLight"/>
      </rPr>
      <t xml:space="preserve">1 </t>
    </r>
    <r>
      <rPr>
        <sz val="10"/>
        <color theme="1"/>
        <rFont val="DanskeLight"/>
      </rPr>
      <t xml:space="preserve">Number of women/men with staff responsibility at supervisor level 2 as a percentage of total headcount with staff responsibility at supervisor level 2. The CEO is at supervisor level 1. </t>
    </r>
  </si>
  <si>
    <r>
      <t xml:space="preserve">Gender distribution: Level 3 leaders (% women) </t>
    </r>
    <r>
      <rPr>
        <vertAlign val="superscript"/>
        <sz val="11"/>
        <color theme="1"/>
        <rFont val="DanskeLight"/>
      </rPr>
      <t>1,2</t>
    </r>
  </si>
  <si>
    <r>
      <rPr>
        <vertAlign val="superscript"/>
        <sz val="10"/>
        <color theme="1"/>
        <rFont val="DanskeLight"/>
      </rPr>
      <t xml:space="preserve">1 </t>
    </r>
    <r>
      <rPr>
        <sz val="10"/>
        <color theme="1"/>
        <rFont val="DanskeLight"/>
      </rPr>
      <t xml:space="preserve">Number of women/men with staff responsibility at supervisor level 3 as a percentage of total headcount with staff responsibility at supervisor level 3. The CEO is at supervisor level 1. </t>
    </r>
  </si>
  <si>
    <r>
      <t xml:space="preserve">Gender distribution: Executive Leadership Team (% women) </t>
    </r>
    <r>
      <rPr>
        <vertAlign val="superscript"/>
        <sz val="11"/>
        <color theme="1"/>
        <rFont val="DanskeLight"/>
      </rPr>
      <t>1</t>
    </r>
  </si>
  <si>
    <r>
      <rPr>
        <vertAlign val="superscript"/>
        <sz val="10"/>
        <color theme="1"/>
        <rFont val="DanskeLight"/>
      </rPr>
      <t xml:space="preserve">1 </t>
    </r>
    <r>
      <rPr>
        <sz val="10"/>
        <color theme="1"/>
        <rFont val="DanskeLight"/>
      </rPr>
      <t>2020 and 2024 are verified by third party.</t>
    </r>
  </si>
  <si>
    <r>
      <t xml:space="preserve">Employee gender pay ratio (%) </t>
    </r>
    <r>
      <rPr>
        <vertAlign val="superscript"/>
        <sz val="11"/>
        <color theme="1"/>
        <rFont val="DanskeLight"/>
      </rPr>
      <t>1,2,3,4</t>
    </r>
  </si>
  <si>
    <r>
      <rPr>
        <vertAlign val="superscript"/>
        <sz val="10"/>
        <color theme="1"/>
        <rFont val="DanskeLight"/>
      </rPr>
      <t xml:space="preserve">1 </t>
    </r>
    <r>
      <rPr>
        <sz val="10"/>
        <color theme="1"/>
        <rFont val="DanskeLight"/>
      </rPr>
      <t>In 2022, the employee gender pay ratio decreased from 81% in 2021 to 76%. The decrease reflects how different types of work have traditionally been valued and remunerated, thereby leading to a disproportionate number of men in higher-paid positions – a situation that remains a reality in some of the low-cost countries in which Danske Bank is growing. This had a negative impact on our overall progress.</t>
    </r>
  </si>
  <si>
    <r>
      <rPr>
        <vertAlign val="superscript"/>
        <sz val="10"/>
        <color theme="1"/>
        <rFont val="DanskeLight"/>
      </rPr>
      <t xml:space="preserve">2 </t>
    </r>
    <r>
      <rPr>
        <sz val="10"/>
        <color theme="1"/>
        <rFont val="DanskeLight"/>
      </rPr>
      <t xml:space="preserve">Compared to 2023, median pay increased for both genders, but more so for men than women, hence our median gender pay ratio decreased from 2023 to 2024. This was caused by a shift in the relative composition of Danske Banks' workforce across countries and types of positions. </t>
    </r>
  </si>
  <si>
    <r>
      <rPr>
        <vertAlign val="superscript"/>
        <sz val="10"/>
        <color theme="1"/>
        <rFont val="DanskeLight"/>
      </rPr>
      <t xml:space="preserve">3 </t>
    </r>
    <r>
      <rPr>
        <sz val="10"/>
        <color theme="1"/>
        <rFont val="DanskeLight"/>
      </rPr>
      <t>The gender pay ratio has been restated for 2023.</t>
    </r>
  </si>
  <si>
    <r>
      <rPr>
        <vertAlign val="superscript"/>
        <sz val="10"/>
        <color theme="1"/>
        <rFont val="DanskeLight"/>
      </rPr>
      <t xml:space="preserve">4 </t>
    </r>
    <r>
      <rPr>
        <sz val="10"/>
        <color theme="1"/>
        <rFont val="DanskeLight"/>
      </rPr>
      <t>Verified by third party.</t>
    </r>
  </si>
  <si>
    <t>Social: Health and safety</t>
  </si>
  <si>
    <r>
      <t xml:space="preserve">Absence due to illness (average number of days lost through illness per employee) </t>
    </r>
    <r>
      <rPr>
        <vertAlign val="superscript"/>
        <sz val="11"/>
        <color theme="1"/>
        <rFont val="DanskeLight"/>
      </rPr>
      <t>1,2,3,4</t>
    </r>
  </si>
  <si>
    <r>
      <rPr>
        <vertAlign val="superscript"/>
        <sz val="10"/>
        <color theme="1"/>
        <rFont val="DanskeLight"/>
      </rPr>
      <t xml:space="preserve">1 </t>
    </r>
    <r>
      <rPr>
        <sz val="10"/>
        <color theme="1"/>
        <rFont val="DanskeLight"/>
      </rPr>
      <t xml:space="preserve">Absence due to illness is defined as time lost due to the employee's own illness, including pregnancy-related sick leave, occupational accidents and diseases. The rate of absence is calculated as the average number of registered days of absence per employee. The data may be underreported if employees do not register their illness. From 2010-2016, data covers the entire Group except for the Baltic states due to missing data. </t>
    </r>
  </si>
  <si>
    <r>
      <rPr>
        <vertAlign val="superscript"/>
        <sz val="10"/>
        <color theme="1"/>
        <rFont val="DanskeLight"/>
      </rPr>
      <t xml:space="preserve">2 </t>
    </r>
    <r>
      <rPr>
        <sz val="10"/>
        <color theme="1"/>
        <rFont val="DanskeLight"/>
      </rPr>
      <t>2021 data covers Denmark, Finland, Lithuania, Norway and Sweden.</t>
    </r>
  </si>
  <si>
    <r>
      <rPr>
        <vertAlign val="superscript"/>
        <sz val="10"/>
        <color theme="1"/>
        <rFont val="DanskeLight"/>
      </rPr>
      <t xml:space="preserve">3 </t>
    </r>
    <r>
      <rPr>
        <sz val="10"/>
        <color theme="1"/>
        <rFont val="DanskeLight"/>
      </rPr>
      <t>2022 data covers Denmark, Finland, Lithuania, Norway, Sweden and Poland.</t>
    </r>
  </si>
  <si>
    <r>
      <rPr>
        <vertAlign val="superscript"/>
        <sz val="10"/>
        <color theme="1"/>
        <rFont val="DanskeLight"/>
      </rPr>
      <t xml:space="preserve">4 </t>
    </r>
    <r>
      <rPr>
        <sz val="10"/>
        <color theme="1"/>
        <rFont val="DanskeLight"/>
      </rPr>
      <t>Data for 2023-2024 is not available due to a system error.</t>
    </r>
  </si>
  <si>
    <r>
      <t>Injuries or post-traumatic stress related to robberies and violent situations (number)</t>
    </r>
    <r>
      <rPr>
        <vertAlign val="superscript"/>
        <sz val="11"/>
        <color theme="1"/>
        <rFont val="DanskeLight"/>
      </rPr>
      <t>1</t>
    </r>
  </si>
  <si>
    <r>
      <rPr>
        <vertAlign val="superscript"/>
        <sz val="10"/>
        <color theme="1"/>
        <rFont val="DanskeLight"/>
      </rPr>
      <t xml:space="preserve">1 </t>
    </r>
    <r>
      <rPr>
        <sz val="10"/>
        <color theme="1"/>
        <rFont val="DanskeLight"/>
      </rPr>
      <t>The number of injuries or incidents of potential post-traumatic stress related to robberies is defined as the number of injuries or employees reported to the authorities where an employee has been involved in a robbery, a violent situation or recieved a threath. The data covers the entire Group except for India and Malaysia.</t>
    </r>
  </si>
  <si>
    <r>
      <t xml:space="preserve">Other physical or mental injuries (number) </t>
    </r>
    <r>
      <rPr>
        <vertAlign val="superscript"/>
        <sz val="11"/>
        <color theme="1"/>
        <rFont val="DanskeLight"/>
      </rPr>
      <t>1</t>
    </r>
  </si>
  <si>
    <r>
      <rPr>
        <vertAlign val="superscript"/>
        <sz val="10"/>
        <color theme="1"/>
        <rFont val="DanskeLight"/>
      </rPr>
      <t xml:space="preserve">1 </t>
    </r>
    <r>
      <rPr>
        <sz val="10"/>
        <color theme="1"/>
        <rFont val="DanskeLight"/>
      </rPr>
      <t>The number of other physical or mental injuries is defined as the number of injuries or employees reported to the authorities that is not related to a robbery or other criminal activity. The data covers the entire Group except for India and Malaysia.</t>
    </r>
  </si>
  <si>
    <r>
      <t>Employees who filed claims under medical insurance (number)</t>
    </r>
    <r>
      <rPr>
        <vertAlign val="superscript"/>
        <sz val="11"/>
        <color theme="1"/>
        <rFont val="DanskeLight"/>
      </rPr>
      <t>1</t>
    </r>
  </si>
  <si>
    <r>
      <rPr>
        <vertAlign val="superscript"/>
        <sz val="10"/>
        <color theme="1"/>
        <rFont val="DanskeLight"/>
      </rPr>
      <t xml:space="preserve">1 </t>
    </r>
    <r>
      <rPr>
        <sz val="10"/>
        <color theme="1"/>
        <rFont val="DanskeLight"/>
      </rPr>
      <t>Only employees resident in Denmark are covered by medical expense insurance. The number may increase because of further notifications.</t>
    </r>
  </si>
  <si>
    <t>Governance: Management</t>
  </si>
  <si>
    <t>To be deleted</t>
  </si>
  <si>
    <r>
      <t xml:space="preserve">Board meeting attendance rate (%) </t>
    </r>
    <r>
      <rPr>
        <vertAlign val="superscript"/>
        <sz val="11"/>
        <color theme="1"/>
        <rFont val="DanskeLight"/>
      </rPr>
      <t>1</t>
    </r>
  </si>
  <si>
    <r>
      <rPr>
        <vertAlign val="superscript"/>
        <sz val="10"/>
        <color theme="1"/>
        <rFont val="DanskeLight"/>
      </rPr>
      <t xml:space="preserve">1 </t>
    </r>
    <r>
      <rPr>
        <sz val="10"/>
        <color theme="1"/>
        <rFont val="DanskeLight"/>
      </rPr>
      <t>Average of all board members' attendance rates based on accounting principles from Nasdaq's ESG reporting Guide 2.0.</t>
    </r>
  </si>
  <si>
    <r>
      <t xml:space="preserve">Gender distribution on the Board of Directors elected at the Annual General Meeting (% women) </t>
    </r>
    <r>
      <rPr>
        <vertAlign val="superscript"/>
        <sz val="11"/>
        <color theme="1"/>
        <rFont val="DanskeLight"/>
      </rPr>
      <t>1,2</t>
    </r>
  </si>
  <si>
    <r>
      <rPr>
        <vertAlign val="superscript"/>
        <sz val="10"/>
        <color theme="1"/>
        <rFont val="DanskeLight"/>
      </rPr>
      <t xml:space="preserve">1 </t>
    </r>
    <r>
      <rPr>
        <sz val="10"/>
        <color theme="1"/>
        <rFont val="DanskeLight"/>
      </rPr>
      <t>Gender diversity share as at 31st December.</t>
    </r>
  </si>
  <si>
    <r>
      <t xml:space="preserve">Gender distribution on the Board of Directors - elected at the Annual General Meeting and employee-elected members (% women) </t>
    </r>
    <r>
      <rPr>
        <vertAlign val="superscript"/>
        <sz val="11"/>
        <color theme="1"/>
        <rFont val="DanskeLight"/>
      </rPr>
      <t>1,2</t>
    </r>
  </si>
  <si>
    <r>
      <rPr>
        <vertAlign val="superscript"/>
        <sz val="10"/>
        <color theme="1"/>
        <rFont val="DanskeLight"/>
      </rPr>
      <t xml:space="preserve">2 </t>
    </r>
    <r>
      <rPr>
        <sz val="10"/>
        <color theme="1"/>
        <rFont val="DanskeLight"/>
      </rPr>
      <t>Data for 2024</t>
    </r>
    <r>
      <rPr>
        <vertAlign val="superscript"/>
        <sz val="10"/>
        <color theme="1"/>
        <rFont val="DanskeLight"/>
      </rPr>
      <t xml:space="preserve"> </t>
    </r>
    <r>
      <rPr>
        <sz val="10"/>
        <color theme="1"/>
        <rFont val="DanskeLight"/>
      </rPr>
      <t>is verified by third party.</t>
    </r>
  </si>
  <si>
    <r>
      <t xml:space="preserve">Nationalities on the Board of Directors </t>
    </r>
    <r>
      <rPr>
        <vertAlign val="superscript"/>
        <sz val="11"/>
        <color theme="1"/>
        <rFont val="DanskeLight"/>
      </rPr>
      <t>1,2</t>
    </r>
  </si>
  <si>
    <t>Persons</t>
  </si>
  <si>
    <t>Danish</t>
  </si>
  <si>
    <t>British</t>
  </si>
  <si>
    <t>German</t>
  </si>
  <si>
    <t>Finnish</t>
  </si>
  <si>
    <t>Norwegian</t>
  </si>
  <si>
    <t>Lithuanian</t>
  </si>
  <si>
    <t>Belgian</t>
  </si>
  <si>
    <r>
      <rPr>
        <vertAlign val="superscript"/>
        <sz val="10"/>
        <color theme="1"/>
        <rFont val="DanskeLight"/>
      </rPr>
      <t xml:space="preserve">1 </t>
    </r>
    <r>
      <rPr>
        <sz val="10"/>
        <color theme="1"/>
        <rFont val="DanskeLight"/>
      </rPr>
      <t>Distribution of nationalities as at 31st December.</t>
    </r>
  </si>
  <si>
    <r>
      <t>2</t>
    </r>
    <r>
      <rPr>
        <sz val="10"/>
        <color theme="1"/>
        <rFont val="DanskeLight"/>
      </rPr>
      <t xml:space="preserve"> The % of German persons on the Board of Directors in 2023 has been restated.</t>
    </r>
  </si>
  <si>
    <r>
      <t xml:space="preserve">Nationalities of the Executive Leadership Team </t>
    </r>
    <r>
      <rPr>
        <vertAlign val="superscript"/>
        <sz val="11"/>
        <color theme="1"/>
        <rFont val="DanskeLight"/>
      </rPr>
      <t>1</t>
    </r>
  </si>
  <si>
    <t xml:space="preserve">Persons </t>
  </si>
  <si>
    <t>Dutch</t>
  </si>
  <si>
    <t xml:space="preserve">Swedish </t>
  </si>
  <si>
    <t xml:space="preserve">French </t>
  </si>
  <si>
    <t>Icelandic</t>
  </si>
  <si>
    <r>
      <rPr>
        <vertAlign val="superscript"/>
        <sz val="10"/>
        <color theme="1"/>
        <rFont val="DanskeLight"/>
      </rPr>
      <t xml:space="preserve">1 </t>
    </r>
    <r>
      <rPr>
        <sz val="10"/>
        <color theme="1"/>
        <rFont val="DanskeLight"/>
      </rPr>
      <t>Distribution of nationalities as at 31st December 2023.</t>
    </r>
  </si>
  <si>
    <r>
      <t xml:space="preserve">Annual total remuneration ratio </t>
    </r>
    <r>
      <rPr>
        <vertAlign val="superscript"/>
        <sz val="11"/>
        <color theme="1"/>
        <rFont val="DanskeLight"/>
      </rPr>
      <t>1,2,3</t>
    </r>
  </si>
  <si>
    <t>Group</t>
  </si>
  <si>
    <r>
      <rPr>
        <vertAlign val="superscript"/>
        <sz val="10"/>
        <color theme="1"/>
        <rFont val="DanskeLight"/>
      </rPr>
      <t xml:space="preserve">1 </t>
    </r>
    <r>
      <rPr>
        <sz val="10"/>
        <color theme="1"/>
        <rFont val="DanskeLight"/>
      </rPr>
      <t>Annual total remuneration for the undertaking's highest-paid individual/median employee annual total remuneration (excluding the highest-paid individual).</t>
    </r>
  </si>
  <si>
    <r>
      <rPr>
        <vertAlign val="superscript"/>
        <sz val="10"/>
        <color theme="1"/>
        <rFont val="DanskeLight"/>
      </rPr>
      <t xml:space="preserve">2 </t>
    </r>
    <r>
      <rPr>
        <sz val="10"/>
        <color theme="1"/>
        <rFont val="DanskeLight"/>
      </rPr>
      <t>In 2024, we aligned the reporting of the "Annual Total Remuneration Ratio" KPI with the Sustainability Statement in Danske Bank's Annual Report 2024.</t>
    </r>
  </si>
  <si>
    <r>
      <rPr>
        <vertAlign val="superscript"/>
        <sz val="10"/>
        <color theme="1"/>
        <rFont val="DanskeLight"/>
      </rPr>
      <t xml:space="preserve">3 </t>
    </r>
    <r>
      <rPr>
        <sz val="10"/>
        <color theme="1"/>
        <rFont val="DanskeLight"/>
      </rPr>
      <t>Data for 2024</t>
    </r>
    <r>
      <rPr>
        <vertAlign val="superscript"/>
        <sz val="10"/>
        <color theme="1"/>
        <rFont val="DanskeLight"/>
      </rPr>
      <t xml:space="preserve"> </t>
    </r>
    <r>
      <rPr>
        <sz val="10"/>
        <color theme="1"/>
        <rFont val="DanskeLight"/>
      </rPr>
      <t>is verified by third party.</t>
    </r>
  </si>
  <si>
    <t>Governance: Training</t>
  </si>
  <si>
    <r>
      <t xml:space="preserve">Employees trained in risk and compliance (%) </t>
    </r>
    <r>
      <rPr>
        <vertAlign val="superscript"/>
        <sz val="11"/>
        <color theme="1"/>
        <rFont val="DanskeLight"/>
      </rPr>
      <t>1,2,3</t>
    </r>
  </si>
  <si>
    <r>
      <rPr>
        <vertAlign val="superscript"/>
        <sz val="10"/>
        <color theme="1"/>
        <rFont val="DanskeLight"/>
      </rPr>
      <t>1</t>
    </r>
    <r>
      <rPr>
        <sz val="10"/>
        <color theme="1"/>
        <rFont val="DanskeLight"/>
      </rPr>
      <t xml:space="preserve"> The result is below 100% mainly due to cases of long-term illness, organisational changes and job profile changes during the training period, and employees who have not completed the training before the deadline and therefore not included in the total.</t>
    </r>
  </si>
  <si>
    <r>
      <rPr>
        <vertAlign val="superscript"/>
        <sz val="10"/>
        <color theme="1"/>
        <rFont val="DanskeLight"/>
      </rPr>
      <t xml:space="preserve">2 </t>
    </r>
    <r>
      <rPr>
        <sz val="10"/>
        <color theme="1"/>
        <rFont val="DanskeLight"/>
      </rPr>
      <t>The data for 2023 has been restated.</t>
    </r>
  </si>
  <si>
    <r>
      <rPr>
        <vertAlign val="superscript"/>
        <sz val="10"/>
        <color theme="1"/>
        <rFont val="DanskeLight"/>
      </rPr>
      <t xml:space="preserve">3 </t>
    </r>
    <r>
      <rPr>
        <sz val="10"/>
        <color theme="1"/>
        <rFont val="DanskeLight"/>
      </rPr>
      <t>Verified by third party.</t>
    </r>
  </si>
  <si>
    <t>Governance: Danske Bank Policies</t>
  </si>
  <si>
    <t>Danske Bank's Forward ’28 Strategy focuses on being a simple, efficient and secure bank. Therefore, in 2024, several of the Group's policies have been integrated to simplify the Group’s policy structure and reduce the number of policies.</t>
  </si>
  <si>
    <t>Name of policy</t>
  </si>
  <si>
    <t>Responsible</t>
  </si>
  <si>
    <t>Approval</t>
  </si>
  <si>
    <t>Disclosure</t>
  </si>
  <si>
    <t>Latest update</t>
  </si>
  <si>
    <t>Objective</t>
  </si>
  <si>
    <t>Additional Audit Services and Non-audit Services Policy</t>
  </si>
  <si>
    <t>CFO Area</t>
  </si>
  <si>
    <t>Board of Directors</t>
  </si>
  <si>
    <t>Not public</t>
  </si>
  <si>
    <t xml:space="preserve">The main purpose of this Additional audit services and non-audit services Policy is to protect the independence and objectivity of the external auditor elected to perform the statutory audit of the annual report of Danske Bank Group, by mandating an approval process for engaging the external auditor or non-audit services. Further, the Policy sets out instruction for approval of additional audit services to ensure an acceptable level of the fees.  </t>
  </si>
  <si>
    <t>Business Continuity and Crisis Management Policy</t>
  </si>
  <si>
    <t>Group Risk Management</t>
  </si>
  <si>
    <t>The objective of the Business Continuity &amp; Crisis Management Policy is to set out the principles as well as roles and responsibilities associated with the continuity of business operations in the event of severe disruption that has an impact on the Dansk Bank Group. The Group is exposed to risks relating to the continuity of its business, namely its ability to provide service to its customers on an ongoing basis. Systematic and coordinated management of such risks is essential for meeting the Group’s strategy, protecting the interests of the Group’s customers and stakeholders and for meeting regulatory requirements.</t>
  </si>
  <si>
    <t>Capital Policy</t>
  </si>
  <si>
    <t xml:space="preserve">The objective of the Capital Policy is to ensure a strong capital position and compliance with all regulatory capital requirements at all times, while supporting long-term sustainable shareholder returns.  </t>
  </si>
  <si>
    <t>Code of Conduct Policy</t>
  </si>
  <si>
    <t>CEO Office</t>
  </si>
  <si>
    <t>Public</t>
  </si>
  <si>
    <t xml:space="preserve">The Code of Conduct Policy outlines a set of principles that govern our behaviour and way of doing business in the Group. The objective of the Code is to promote a sound business culture in the Group that requires employees to take responsibility for their actions and helps them to ensure that we deliver a positive impact on customers, investors, employees and wider society.  </t>
  </si>
  <si>
    <t>Compliance Policy</t>
  </si>
  <si>
    <t>CCO Area</t>
  </si>
  <si>
    <t xml:space="preserve">The Compliance Policy sets the principles and standards for managing Compliance Risks across the Group and describes the key roles and responsibilities of Group Compliance in supporting the Group to remain compliant with applicable laws, rules and regulations across all jurisdictions where the Group operates. </t>
  </si>
  <si>
    <t xml:space="preserve">Conflict of Interest Policy
</t>
  </si>
  <si>
    <t>The Conflicts of Interest (CoI) Policy is designed to ensure that the Group adheres to relevant applicable laws 
and regulations. This Policy supports global compliance with sufficient flexibility to adapt to requirements in the local 
jurisdictions.  The policy sets out the principles for the identification and appropriate management of CoI.</t>
  </si>
  <si>
    <t xml:space="preserve">Credit Policy </t>
  </si>
  <si>
    <t>The objective of the Credit Policy is to set out the principles for the business of lending and to support a strong risk culture at the Danske Bank Group, while ensuring adherence to the Executive Order on Management and Control of Banks etc., the Financial Business Act and our strategic ambitions. The acceptance of credit risk is an integral part of our core business and fulfilling our financial ambitions requires that we take sound commercial decisions, which balance risk and reward.</t>
  </si>
  <si>
    <t>Data Risk Management Policy</t>
  </si>
  <si>
    <t>The objective of the Data Risk Management Policy is to define group wide principles for management of Data Risks, which Danske Bank Group is exposed to.</t>
  </si>
  <si>
    <t>Diversity, Equity and Inclusion Policy</t>
  </si>
  <si>
    <t>Chief People Officer</t>
  </si>
  <si>
    <t>The Diversity, Equity &amp; Inclusion (DE&amp;) Policy commits to ensuring a diverse and inclusive culture within Danske Bank Group. The objective of the DE&amp;I Policy is to ensure a diverse, equitable and inclusive culture within the Group and that the Group adheres to applicable regulatory requirements.</t>
  </si>
  <si>
    <t>Enterprise Risk Management Policy</t>
  </si>
  <si>
    <t xml:space="preserve">The Enterprise Risk Management Policy defines and sets Group-wide standards for the management and control of the risks the Danske Bank Group is exposed to. The Risk Tolerance  Framework defines the risk levels the Group is willing to accept. </t>
  </si>
  <si>
    <t>Financial Crime Policy</t>
  </si>
  <si>
    <t>The objective of the Financial Crime Policy is to set out the principles for the management of risk and compliance associated with money laundering, terrorist financing, sanctions, bribery, corruption, fraud, tax evasion and facilitation of tax evasion in the Group.</t>
  </si>
  <si>
    <t>Group Internal Governance Policy</t>
  </si>
  <si>
    <t>The objective of the in 2024 added Group Internal Governance Policy, into which the former Steering Policy, the Suitability Policy and the Succession and Talent Management Policy have been integrated, is to provide the framework for ensuring appropriate governance framework across the Group and serve as a cornerstone  document setting out principles clarifying the Board of Directors’ expectations for Danske Bank, its Branches and Subsidiaries by setting principles.</t>
  </si>
  <si>
    <t>Insurance Policy</t>
  </si>
  <si>
    <t>The objective of the Insurance Policy is to define the overall insurance framework and describe the insurance management principles in the Danske Bank Group.</t>
  </si>
  <si>
    <t>Investor Relations Policy</t>
  </si>
  <si>
    <t>Executive Leadership Team</t>
  </si>
  <si>
    <t xml:space="preserve">The Investor Relations Policy describes the objectives and framework for the Group's investor relations activities. The existence of the Investor Relations Policy ensures a consistent communication with capital market participants through a clear governance structure, thus mitigating potential misinterpretations among external stakeholders and thereby reducing reputational risk. </t>
  </si>
  <si>
    <t>IT Governance Policy</t>
  </si>
  <si>
    <t>Group COO</t>
  </si>
  <si>
    <t>The objective of the IT Governance Policy is to set out the principles for how Danske Bank A/S and its subsidiaries must govern, plan, build, maintain, deliver, evolve and operate their IT Solutions, so that this is done in a professional manner and in line with best practices and provides the best possible IT enablement of the Group’s business activities.</t>
  </si>
  <si>
    <t>IT Risk Management Policy</t>
  </si>
  <si>
    <t>The objective of the IT Risk Management Policy is to set out the principles for the management of Information Technology (IT) and Security risks in the Danske Bank Group.</t>
  </si>
  <si>
    <t>Legal Risk Management Policy</t>
  </si>
  <si>
    <t>Group Legal</t>
  </si>
  <si>
    <t xml:space="preserve">The objective of the Legal Risk Management Policy is to set the principles and standards for the management of legal risks in the Group by defining some of the most important controls to manage these risks. </t>
  </si>
  <si>
    <t>Liquidity Policy</t>
  </si>
  <si>
    <t>The objective of the Liquidity Policy is to set the overall principles and standards as well as more specific guidelines for a strong liquidity risk management in the Group.</t>
  </si>
  <si>
    <t>Market Integrity Policy</t>
  </si>
  <si>
    <t xml:space="preserve">The objective of the Market Integrity Policy, into which the former existing Conduct Risk Policy and Market Abuse Policy have been integrated, is to outline common principles and standards that support the Group and its Employees to uphold the integrity of financial markets, to ensure compliance with the requirements of the Market Abuse Regulation and the Market Abuse Directive, including its transposition into national law and other rules pertaining to Market Integrity Risks. </t>
  </si>
  <si>
    <t>Market Risk Policy</t>
  </si>
  <si>
    <t>The objective of the Market Risk Policy is to set the boundaries and standards for Danske Bank’s Group market risk management practice and market risk-taking within the trading and non-trading portfolios.</t>
  </si>
  <si>
    <t>Model Risk Policy</t>
  </si>
  <si>
    <t xml:space="preserve">The objective of the Model Risk Policy is to set out the principles and standards for the management of model risk at the Danske Bank Group, including the principles and standards for the Group’s ownership, development, use, control and validation of models in the Group as well as mitigation of Model Risk. </t>
  </si>
  <si>
    <t>Non-Financial Risk Policy</t>
  </si>
  <si>
    <t xml:space="preserve">The objective of the Non-Financial Risk Policy is to set out the principles for managing Non-Financial risks in Danske Bank Group (the Group) as defined in the Enterprise Risk Management (ERM) Policy. </t>
  </si>
  <si>
    <t>Personal Data Protection Policy</t>
  </si>
  <si>
    <t>Group Compliance</t>
  </si>
  <si>
    <t xml:space="preserve">The objective of the Personal Data Protection Policy is to set out the principles and standards for managing personal data protection and confidentiality risk across Danske Bank A/S and its subsidiaries. In relation to confidentiality risk, the scope of this policy is limited to confidentiality of personal data. Confidentiality risk related to data other than personal data is covered by the IT Risk Management Policy. </t>
  </si>
  <si>
    <t>Procurement Policy</t>
  </si>
  <si>
    <t xml:space="preserve">The purpose of the Procurement Policy is thus to set the fundamental requirements to acquisition of 
products and services from Third Parties in the Group.  </t>
  </si>
  <si>
    <t>Regulatory Engagement Policy</t>
  </si>
  <si>
    <t xml:space="preserve">The Regulatory Engagement Policy sets out the principles and standards for the Group’s Regulatory Engagements and management of associated risks. </t>
  </si>
  <si>
    <t>Remuneration Policy</t>
  </si>
  <si>
    <t>Remuneration Committee</t>
  </si>
  <si>
    <t>The Remuneration Policy sets the framework for the remuneration at the Danske Bank Group and applies to all the Group’s employees. The policy outlines the principles of the total remuneration by components and how the policy supports the achievement of the Group’s strategy, long-term interest and sustainability.</t>
  </si>
  <si>
    <t>Responsible Investment Policy</t>
  </si>
  <si>
    <t>Large Corporates &amp; Institutions</t>
  </si>
  <si>
    <t xml:space="preserve"> The objectives of the Responsible Investment Policy are to establish and communicate the approach of Danske Bank Group to responsible investments and to ensure adherence to internal governance, applicable laws, and endorsed external standards while addressing the preferences of our customers and man aging the fiduciary duties we owe to our customers.</t>
  </si>
  <si>
    <t xml:space="preserve">Security Policy </t>
  </si>
  <si>
    <t xml:space="preserve">The objective of the Security Policy is to set control requirements for the management of information technology (IT) and security risks in the Danske Bank Group. </t>
  </si>
  <si>
    <t>Societal Stakeholder Engagement Policy</t>
  </si>
  <si>
    <t>Group Sustainability, Stakeholder Relations, Communication &amp; Marketing</t>
  </si>
  <si>
    <t>To ensure necessary focus and attention on the engagement process, the Societal Stakeholder Engagement Policy guides our engagement processes and establishes roles and responsibilities for the engagement with societal stakeholders, be that directly or indirectly through the financial industry associations Danske Bank is a member of. Furthermore, the policy seeks avoiding misrepresentations, minimising the risk of compromising EU and national competition law, and minimising the impact of Reputational Risks to the Group following improper engagement. The renaming of the Societal Stakeholder Engagement Policy in 2024 was done due to the revision of the scope of the policy to comprise only Societal Stakeholders.</t>
  </si>
  <si>
    <t xml:space="preserve">Supplier Code of Conduct </t>
  </si>
  <si>
    <t>Technology &amp; Services</t>
  </si>
  <si>
    <t>Business Integrity Committee</t>
  </si>
  <si>
    <t xml:space="preserve">The Supplier Code of Conduct defines the fundamental requirements on environmental, social, and ethical standards for suppliers to Danske Bank and is an integral part of the agreement with suppliers.  The requirements are minimum standards that suppliers must comply with to do business with Danske Bank. Danske Bank strives to establish and maintain constructive relationships with suppliers based on dialogue and improvement to jointly achieve sustainability goals.  </t>
  </si>
  <si>
    <t>Sustainability Policy</t>
  </si>
  <si>
    <t xml:space="preserve">The objective of the Sustainability Policy, into which the former Sustainable Finance Policy has been integrated, is to codify and communicate the approach of the Danske Bank Group towards managing and contributing to the sustainability transition. This  transition is of significant strategic importance for the Group because it presents both challenges and opportunities for our customers, our business and for society. The policy is aimed at ensuring that we manage sustainability-related opportunities, risks and societal impacts accordingly. </t>
  </si>
  <si>
    <t xml:space="preserve">Tax Policy
</t>
  </si>
  <si>
    <t xml:space="preserve">The Tax Policy sets out the Group's policy and approach to conducting its tax affairs in a responsible manner and serves as guidance to Danske Bank employees. </t>
  </si>
  <si>
    <t>Treating Customers Fairly Policy</t>
  </si>
  <si>
    <t xml:space="preserve">The aim of the Treating Customers Fairly Policy, into which the former existing Conduct Risk Policy has been integrated, is to outline common principles and standards as established in applicable laws and regulations covering products and services provided by the Group, to deliver good customer outcomes which are in the best interest of our customers. </t>
  </si>
  <si>
    <t>Whistleblowing Policy</t>
  </si>
  <si>
    <t xml:space="preserve"> The objective of the Whistleblowing Policy is to set out the principles and standards for the management of whistleblowers and whistleblowing Reports.</t>
  </si>
  <si>
    <t>28.04.2025</t>
  </si>
  <si>
    <t>Data quality is improving on an ongoing basis. The chart below illustrates the material changes to our different environmental metrics, specifying how the baseline has changed with restated figures when material changes have been made to scopes. 
The market-based methodology has been used to calculate Scope 1 and Scope 2 emissions.</t>
  </si>
  <si>
    <t>13.10.2025</t>
  </si>
  <si>
    <t>The sheet has been updated with corrected numbers relating to Scope 2 emissions from heating. These numbers had been double counted resulting in a minor overstatement for the emissions.</t>
  </si>
  <si>
    <t>Breakdown of indirect &amp; direct</t>
  </si>
  <si>
    <t>The following sentence has been added to the sheet description: "The market-based methodology has been used to calculate Scope 1 and Scope 2 emissions."</t>
  </si>
  <si>
    <r>
      <rPr>
        <vertAlign val="superscript"/>
        <sz val="10"/>
        <color theme="1"/>
        <rFont val="DanskeLight"/>
      </rPr>
      <t xml:space="preserve">4 </t>
    </r>
    <r>
      <rPr>
        <sz val="10"/>
        <color theme="1"/>
        <rFont val="DanskeLight"/>
      </rPr>
      <t>The total CO2e neutralised by carbon credits in 2024 exceeds the total registered CO2e for the year due to corrections in our own operations' emissions caused by a double counting of Scope 2 emissions from heating in Denmark.</t>
    </r>
  </si>
  <si>
    <r>
      <t xml:space="preserve">Neutralised by carbon credits from projects (tonnes) </t>
    </r>
    <r>
      <rPr>
        <vertAlign val="superscript"/>
        <sz val="11"/>
        <color theme="1"/>
        <rFont val="DanskeLight"/>
      </rPr>
      <t>1,2, 3,4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</si>
</sst>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0.00_-;\-* #,##0.00_-;_-* &quot;-&quot;??_-;_-@_-"/>
    <numFmt numFmtId="164" formatCode="_(* #,##0.00_);_(* \(#,##0.00\);_(* &quot;-&quot;??_);_(@_)"/>
    <numFmt numFmtId="165" formatCode="_-* #,##0.00\ _k_r_._-;\-* #,##0.00\ _k_r_._-;_-* &quot;-&quot;??\ _k_r_._-;_-@_-"/>
    <numFmt numFmtId="166" formatCode="0.000"/>
    <numFmt numFmtId="167" formatCode="_-* #,##0\ _k_r_._-;\-* #,##0\ _k_r_._-;_-* &quot;-&quot;??\ _k_r_._-;_-@_-"/>
    <numFmt numFmtId="168" formatCode="_-* #,##0.0\ _k_r_._-;\-* #,##0.0\ _k_r_._-;_-* &quot;-&quot;??\ _k_r_._-;_-@_-"/>
    <numFmt numFmtId="169" formatCode="#,##0.0"/>
    <numFmt numFmtId="170" formatCode="#,##0_ ;\-#,##0\ "/>
    <numFmt numFmtId="171" formatCode="#,##0.00_ ;\-#,##0.00\ "/>
    <numFmt numFmtId="172" formatCode="_-* #,##0_-;\-* #,##0_-;_-* &quot;-&quot;??_-;_-@_-"/>
  </numFmts>
  <fonts count="48">
    <font>
      <sz val="11"/>
      <color theme="1"/>
      <name val="Calibri"/>
      <family val="2"/>
      <scheme val="minor"/>
    </font>
    <font>
      <sz val="11"/>
      <color theme="1"/>
      <name val="Calibri"/>
      <family val="2"/>
      <scheme val="minor"/>
    </font>
    <font>
      <u/>
      <sz val="11"/>
      <color theme="10"/>
      <name val="Calibri"/>
      <family val="2"/>
      <scheme val="minor"/>
    </font>
    <font>
      <sz val="11"/>
      <color theme="1"/>
      <name val="Danske Text"/>
    </font>
    <font>
      <sz val="12"/>
      <color theme="1"/>
      <name val="Danske Text"/>
    </font>
    <font>
      <sz val="14"/>
      <color theme="1"/>
      <name val="Danske Text"/>
    </font>
    <font>
      <sz val="11"/>
      <color theme="0"/>
      <name val="Calibri"/>
      <family val="2"/>
      <scheme val="minor"/>
    </font>
    <font>
      <u/>
      <sz val="11"/>
      <color theme="10"/>
      <name val="Danske Text"/>
    </font>
    <font>
      <b/>
      <sz val="20"/>
      <color theme="0"/>
      <name val="Danske Text"/>
    </font>
    <font>
      <sz val="11"/>
      <color theme="0"/>
      <name val="Danske Text"/>
    </font>
    <font>
      <b/>
      <sz val="11"/>
      <color theme="1"/>
      <name val="Danske Text"/>
    </font>
    <font>
      <sz val="20"/>
      <color theme="1"/>
      <name val="Danske Text"/>
    </font>
    <font>
      <sz val="11"/>
      <color theme="1"/>
      <name val="Danske Text "/>
    </font>
    <font>
      <sz val="10"/>
      <color theme="1"/>
      <name val="Danske Text"/>
    </font>
    <font>
      <sz val="10"/>
      <color theme="1"/>
      <name val="Calibri"/>
      <family val="2"/>
      <scheme val="minor"/>
    </font>
    <font>
      <sz val="11"/>
      <name val="Calibri"/>
      <family val="2"/>
      <scheme val="minor"/>
    </font>
    <font>
      <sz val="11"/>
      <color rgb="FFFF0000"/>
      <name val="Danske Text"/>
    </font>
    <font>
      <sz val="10"/>
      <name val="Arial"/>
      <family val="2"/>
    </font>
    <font>
      <sz val="11"/>
      <color theme="1"/>
      <name val="Danske Text v2"/>
      <family val="2"/>
    </font>
    <font>
      <sz val="8"/>
      <name val="Calibri"/>
      <family val="2"/>
      <scheme val="minor"/>
    </font>
    <font>
      <b/>
      <sz val="20"/>
      <color theme="0"/>
      <name val="DanskeMedium"/>
    </font>
    <font>
      <sz val="11"/>
      <color theme="1"/>
      <name val="DanskeLight"/>
    </font>
    <font>
      <vertAlign val="superscript"/>
      <sz val="11"/>
      <color theme="1"/>
      <name val="DanskeLight"/>
    </font>
    <font>
      <sz val="10"/>
      <color theme="1"/>
      <name val="DanskeLight"/>
    </font>
    <font>
      <vertAlign val="superscript"/>
      <sz val="10"/>
      <color theme="1"/>
      <name val="DanskeLight"/>
    </font>
    <font>
      <b/>
      <sz val="28"/>
      <color theme="0"/>
      <name val="DanskeMedium"/>
    </font>
    <font>
      <b/>
      <sz val="11"/>
      <color theme="1"/>
      <name val="DanskeLight"/>
    </font>
    <font>
      <u/>
      <sz val="11"/>
      <color theme="10"/>
      <name val="DanskeLight"/>
    </font>
    <font>
      <sz val="11"/>
      <color theme="0"/>
      <name val="DanskeLight"/>
    </font>
    <font>
      <b/>
      <u/>
      <sz val="11"/>
      <color theme="1"/>
      <name val="DanskeLight"/>
    </font>
    <font>
      <sz val="12"/>
      <color theme="1"/>
      <name val="DanskeLight"/>
    </font>
    <font>
      <sz val="11"/>
      <name val="DanskeLight"/>
    </font>
    <font>
      <sz val="11"/>
      <color rgb="FF000000"/>
      <name val="DanskeLight"/>
    </font>
    <font>
      <sz val="20"/>
      <color theme="0"/>
      <name val="DanskeMedium"/>
    </font>
    <font>
      <b/>
      <sz val="11"/>
      <name val="DanskeLight"/>
    </font>
    <font>
      <sz val="11"/>
      <color theme="1"/>
      <name val="DanskeRegular"/>
    </font>
    <font>
      <b/>
      <sz val="11"/>
      <color theme="0"/>
      <name val="DanskeLight"/>
    </font>
    <font>
      <u/>
      <sz val="11"/>
      <color theme="4" tint="0.39997558519241921"/>
      <name val="DanskeLight"/>
    </font>
    <font>
      <b/>
      <sz val="28"/>
      <color theme="0"/>
      <name val="DanskeLight"/>
    </font>
    <font>
      <b/>
      <vertAlign val="superscript"/>
      <sz val="11"/>
      <color theme="1"/>
      <name val="DanskeLight"/>
    </font>
    <font>
      <u/>
      <sz val="11"/>
      <color rgb="FF0069FA"/>
      <name val="DanskeLight"/>
    </font>
    <font>
      <u/>
      <sz val="11"/>
      <color theme="1"/>
      <name val="DanskeLight"/>
    </font>
    <font>
      <u/>
      <sz val="10.4"/>
      <color theme="1"/>
      <name val="DanskeLight"/>
    </font>
    <font>
      <sz val="11"/>
      <color rgb="FF0069FA"/>
      <name val="DanskeLight"/>
    </font>
    <font>
      <u/>
      <vertAlign val="subscript"/>
      <sz val="11"/>
      <color theme="10"/>
      <name val="DanskeLight"/>
    </font>
    <font>
      <b/>
      <vertAlign val="subscript"/>
      <sz val="20"/>
      <color theme="0"/>
      <name val="DanskeMedium"/>
    </font>
    <font>
      <vertAlign val="subscript"/>
      <sz val="11"/>
      <color theme="1"/>
      <name val="DanskeLight"/>
    </font>
    <font>
      <vertAlign val="subscript"/>
      <sz val="10"/>
      <color theme="1"/>
      <name val="DanskeLight"/>
    </font>
  </fonts>
  <fills count="13">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theme="2" tint="-9.9978637043366805E-2"/>
        <bgColor indexed="64"/>
      </patternFill>
    </fill>
    <fill>
      <patternFill patternType="solid">
        <fgColor theme="9" tint="0.79998168889431442"/>
        <bgColor indexed="64"/>
      </patternFill>
    </fill>
    <fill>
      <patternFill patternType="solid">
        <fgColor rgb="FF002346"/>
        <bgColor indexed="64"/>
      </patternFill>
    </fill>
    <fill>
      <patternFill patternType="solid">
        <fgColor theme="7"/>
        <bgColor indexed="64"/>
      </patternFill>
    </fill>
    <fill>
      <patternFill patternType="solid">
        <fgColor theme="2"/>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3"/>
        <bgColor indexed="64"/>
      </patternFill>
    </fill>
  </fills>
  <borders count="56">
    <border>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style="thin">
        <color theme="0" tint="-0.24994659260841701"/>
      </bottom>
      <diagonal/>
    </border>
    <border>
      <left/>
      <right/>
      <top style="thin">
        <color theme="0" tint="-0.24994659260841701"/>
      </top>
      <bottom/>
      <diagonal/>
    </border>
    <border>
      <left style="thin">
        <color indexed="64"/>
      </left>
      <right/>
      <top/>
      <bottom/>
      <diagonal/>
    </border>
    <border>
      <left style="thin">
        <color theme="0" tint="-0.24994659260841701"/>
      </left>
      <right style="thin">
        <color theme="0" tint="-0.24994659260841701"/>
      </right>
      <top/>
      <bottom/>
      <diagonal/>
    </border>
    <border>
      <left style="thin">
        <color rgb="FFBFBFBF"/>
      </left>
      <right style="thin">
        <color rgb="FFBFBFBF"/>
      </right>
      <top style="thin">
        <color rgb="FFBFBFBF"/>
      </top>
      <bottom style="thin">
        <color rgb="FFBFBFBF"/>
      </bottom>
      <diagonal/>
    </border>
    <border>
      <left style="thin">
        <color theme="0" tint="-0.24994659260841701"/>
      </left>
      <right style="thin">
        <color theme="0" tint="-0.24994659260841701"/>
      </right>
      <top style="thin">
        <color theme="2" tint="-9.9978637043366805E-2"/>
      </top>
      <bottom style="thin">
        <color theme="0" tint="-0.24994659260841701"/>
      </bottom>
      <diagonal/>
    </border>
    <border>
      <left style="thin">
        <color theme="0" tint="-0.24994659260841701"/>
      </left>
      <right/>
      <top style="thin">
        <color theme="0" tint="-0.24994659260841701"/>
      </top>
      <bottom style="thin">
        <color theme="2" tint="-9.9978637043366805E-2"/>
      </bottom>
      <diagonal/>
    </border>
    <border>
      <left style="thin">
        <color theme="6"/>
      </left>
      <right/>
      <top/>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rgb="FFCDC8B4"/>
      </left>
      <right style="thin">
        <color rgb="FFCDC8B4"/>
      </right>
      <top style="thin">
        <color rgb="FFCDC8B4"/>
      </top>
      <bottom style="thin">
        <color rgb="FFCDC8B4"/>
      </bottom>
      <diagonal/>
    </border>
    <border>
      <left style="thin">
        <color theme="2" tint="-0.249977111117893"/>
      </left>
      <right style="thin">
        <color theme="2" tint="-0.249977111117893"/>
      </right>
      <top style="thin">
        <color theme="2" tint="-0.249977111117893"/>
      </top>
      <bottom style="thin">
        <color theme="2" tint="-0.249977111117893"/>
      </bottom>
      <diagonal/>
    </border>
    <border>
      <left style="thin">
        <color theme="2" tint="-9.9978637043366805E-2"/>
      </left>
      <right style="thin">
        <color theme="0" tint="-0.24994659260841701"/>
      </right>
      <top style="thin">
        <color theme="0" tint="-0.24994659260841701"/>
      </top>
      <bottom style="thin">
        <color theme="2" tint="-9.9978637043366805E-2"/>
      </bottom>
      <diagonal/>
    </border>
    <border>
      <left style="thin">
        <color theme="0" tint="-0.24994659260841701"/>
      </left>
      <right/>
      <top style="thin">
        <color theme="0" tint="-0.24994659260841701"/>
      </top>
      <bottom/>
      <diagonal/>
    </border>
    <border>
      <left/>
      <right style="thin">
        <color theme="0" tint="-0.24994659260841701"/>
      </right>
      <top style="thin">
        <color theme="0" tint="-0.24994659260841701"/>
      </top>
      <bottom/>
      <diagonal/>
    </border>
    <border>
      <left style="thin">
        <color theme="2" tint="-0.249977111117893"/>
      </left>
      <right/>
      <top/>
      <bottom/>
      <diagonal/>
    </border>
    <border>
      <left style="thin">
        <color rgb="FFBFBFBF"/>
      </left>
      <right style="thin">
        <color rgb="FFBFBFBF"/>
      </right>
      <top style="thin">
        <color rgb="FFBFBFBF"/>
      </top>
      <bottom/>
      <diagonal/>
    </border>
    <border>
      <left/>
      <right style="thin">
        <color rgb="FFBFBFBF"/>
      </right>
      <top style="thin">
        <color rgb="FFBFBFBF"/>
      </top>
      <bottom/>
      <diagonal/>
    </border>
    <border>
      <left style="thin">
        <color theme="2" tint="-0.249977111117893"/>
      </left>
      <right style="thin">
        <color theme="2" tint="-0.249977111117893"/>
      </right>
      <top/>
      <bottom style="thin">
        <color theme="2" tint="-0.249977111117893"/>
      </bottom>
      <diagonal/>
    </border>
    <border>
      <left style="thick">
        <color theme="2" tint="-0.249977111117893"/>
      </left>
      <right style="thick">
        <color theme="2" tint="-0.249977111117893"/>
      </right>
      <top style="thick">
        <color theme="2" tint="-0.249977111117893"/>
      </top>
      <bottom style="thick">
        <color theme="2" tint="-0.249977111117893"/>
      </bottom>
      <diagonal/>
    </border>
    <border>
      <left style="thick">
        <color theme="2" tint="-0.249977111117893"/>
      </left>
      <right/>
      <top style="thick">
        <color theme="2" tint="-0.249977111117893"/>
      </top>
      <bottom style="thick">
        <color theme="2" tint="-0.249977111117893"/>
      </bottom>
      <diagonal/>
    </border>
    <border>
      <left style="thick">
        <color theme="2" tint="-0.249977111117893"/>
      </left>
      <right style="thin">
        <color theme="2" tint="-0.249977111117893"/>
      </right>
      <top style="thick">
        <color theme="2" tint="-0.249977111117893"/>
      </top>
      <bottom style="thin">
        <color theme="2" tint="-0.249977111117893"/>
      </bottom>
      <diagonal/>
    </border>
    <border>
      <left style="thin">
        <color theme="2" tint="-0.249977111117893"/>
      </left>
      <right style="thin">
        <color theme="2" tint="-0.249977111117893"/>
      </right>
      <top style="thick">
        <color theme="2" tint="-0.249977111117893"/>
      </top>
      <bottom style="thin">
        <color theme="2" tint="-0.249977111117893"/>
      </bottom>
      <diagonal/>
    </border>
    <border>
      <left style="thin">
        <color theme="2" tint="-0.249977111117893"/>
      </left>
      <right style="thick">
        <color theme="2" tint="-0.249977111117893"/>
      </right>
      <top style="thick">
        <color theme="2" tint="-0.249977111117893"/>
      </top>
      <bottom style="thin">
        <color theme="2" tint="-0.249977111117893"/>
      </bottom>
      <diagonal/>
    </border>
    <border>
      <left style="thick">
        <color theme="2" tint="-0.249977111117893"/>
      </left>
      <right style="thin">
        <color theme="2" tint="-0.249977111117893"/>
      </right>
      <top style="thin">
        <color theme="2" tint="-0.249977111117893"/>
      </top>
      <bottom style="thick">
        <color theme="2" tint="-0.249977111117893"/>
      </bottom>
      <diagonal/>
    </border>
    <border>
      <left style="thin">
        <color theme="2" tint="-0.249977111117893"/>
      </left>
      <right style="thin">
        <color theme="2" tint="-0.249977111117893"/>
      </right>
      <top style="thin">
        <color theme="2" tint="-0.249977111117893"/>
      </top>
      <bottom style="thick">
        <color theme="2" tint="-0.249977111117893"/>
      </bottom>
      <diagonal/>
    </border>
    <border>
      <left style="thin">
        <color theme="2" tint="-0.249977111117893"/>
      </left>
      <right style="thick">
        <color theme="2" tint="-0.249977111117893"/>
      </right>
      <top style="thin">
        <color theme="2" tint="-0.249977111117893"/>
      </top>
      <bottom style="thick">
        <color theme="2" tint="-0.249977111117893"/>
      </bottom>
      <diagonal/>
    </border>
    <border>
      <left style="thick">
        <color theme="2" tint="-0.249977111117893"/>
      </left>
      <right style="thin">
        <color theme="2" tint="-0.249977111117893"/>
      </right>
      <top style="thin">
        <color theme="2" tint="-0.249977111117893"/>
      </top>
      <bottom style="thin">
        <color theme="2" tint="-0.249977111117893"/>
      </bottom>
      <diagonal/>
    </border>
    <border>
      <left style="thin">
        <color theme="2" tint="-0.249977111117893"/>
      </left>
      <right style="thick">
        <color theme="2" tint="-0.249977111117893"/>
      </right>
      <top style="thin">
        <color theme="2" tint="-0.249977111117893"/>
      </top>
      <bottom style="thin">
        <color theme="2" tint="-0.249977111117893"/>
      </bottom>
      <diagonal/>
    </border>
    <border>
      <left style="thick">
        <color theme="2" tint="-0.249977111117893"/>
      </left>
      <right style="thin">
        <color theme="2" tint="-0.249977111117893"/>
      </right>
      <top style="thin">
        <color theme="2" tint="-0.249977111117893"/>
      </top>
      <bottom/>
      <diagonal/>
    </border>
    <border>
      <left style="thin">
        <color theme="2" tint="-0.249977111117893"/>
      </left>
      <right style="thin">
        <color theme="2" tint="-0.249977111117893"/>
      </right>
      <top style="thin">
        <color theme="2" tint="-0.249977111117893"/>
      </top>
      <bottom/>
      <diagonal/>
    </border>
    <border>
      <left style="thin">
        <color theme="2" tint="-0.249977111117893"/>
      </left>
      <right style="thick">
        <color theme="2" tint="-0.249977111117893"/>
      </right>
      <top style="thin">
        <color theme="2" tint="-0.249977111117893"/>
      </top>
      <bottom/>
      <diagonal/>
    </border>
    <border>
      <left style="thick">
        <color theme="2" tint="-0.249977111117893"/>
      </left>
      <right/>
      <top style="thick">
        <color theme="2" tint="-0.249977111117893"/>
      </top>
      <bottom/>
      <diagonal/>
    </border>
    <border>
      <left/>
      <right/>
      <top style="thick">
        <color theme="2" tint="-0.249977111117893"/>
      </top>
      <bottom/>
      <diagonal/>
    </border>
    <border>
      <left/>
      <right style="thick">
        <color theme="2" tint="-0.249977111117893"/>
      </right>
      <top style="thick">
        <color theme="2" tint="-0.249977111117893"/>
      </top>
      <bottom/>
      <diagonal/>
    </border>
    <border>
      <left style="thick">
        <color theme="2" tint="-0.249977111117893"/>
      </left>
      <right/>
      <top/>
      <bottom style="thick">
        <color theme="2" tint="-0.249977111117893"/>
      </bottom>
      <diagonal/>
    </border>
    <border>
      <left style="thick">
        <color theme="2" tint="-0.249977111117893"/>
      </left>
      <right/>
      <top style="thick">
        <color theme="2" tint="-0.249977111117893"/>
      </top>
      <bottom style="thin">
        <color theme="2" tint="-0.249977111117893"/>
      </bottom>
      <diagonal/>
    </border>
    <border>
      <left/>
      <right/>
      <top style="thick">
        <color theme="2" tint="-0.249977111117893"/>
      </top>
      <bottom style="thin">
        <color theme="2" tint="-0.249977111117893"/>
      </bottom>
      <diagonal/>
    </border>
    <border>
      <left/>
      <right/>
      <top/>
      <bottom style="thick">
        <color theme="2" tint="-0.249977111117893"/>
      </bottom>
      <diagonal/>
    </border>
    <border>
      <left style="thin">
        <color theme="2" tint="-0.249977111117893"/>
      </left>
      <right/>
      <top style="thick">
        <color theme="2" tint="-0.249977111117893"/>
      </top>
      <bottom/>
      <diagonal/>
    </border>
    <border>
      <left style="thin">
        <color theme="2" tint="-0.249977111117893"/>
      </left>
      <right/>
      <top style="thin">
        <color theme="2" tint="-0.249977111117893"/>
      </top>
      <bottom style="thick">
        <color theme="2" tint="-0.249977111117893"/>
      </bottom>
      <diagonal/>
    </border>
    <border>
      <left/>
      <right/>
      <top style="thin">
        <color theme="2" tint="-0.249977111117893"/>
      </top>
      <bottom style="thick">
        <color theme="2" tint="-0.249977111117893"/>
      </bottom>
      <diagonal/>
    </border>
    <border>
      <left style="thin">
        <color theme="2" tint="-0.249977111117893"/>
      </left>
      <right/>
      <top style="thick">
        <color theme="2" tint="-0.249977111117893"/>
      </top>
      <bottom style="thin">
        <color theme="2" tint="-0.249977111117893"/>
      </bottom>
      <diagonal/>
    </border>
    <border>
      <left style="thin">
        <color theme="2" tint="-0.249977111117893"/>
      </left>
      <right style="thick">
        <color theme="2" tint="-0.249977111117893"/>
      </right>
      <top/>
      <bottom/>
      <diagonal/>
    </border>
    <border>
      <left style="thin">
        <color theme="2" tint="-0.249977111117893"/>
      </left>
      <right style="thick">
        <color theme="2" tint="-0.249977111117893"/>
      </right>
      <top/>
      <bottom style="thin">
        <color theme="2" tint="-0.249977111117893"/>
      </bottom>
      <diagonal/>
    </border>
    <border>
      <left style="thick">
        <color theme="2" tint="-0.249977111117893"/>
      </left>
      <right style="thin">
        <color theme="2" tint="-0.249977111117893"/>
      </right>
      <top/>
      <bottom style="thin">
        <color theme="2" tint="-0.249977111117893"/>
      </bottom>
      <diagonal/>
    </border>
    <border>
      <left/>
      <right/>
      <top style="thin">
        <color theme="2" tint="-0.249977111117893"/>
      </top>
      <bottom/>
      <diagonal/>
    </border>
    <border>
      <left style="thin">
        <color theme="0" tint="-0.24994659260841701"/>
      </left>
      <right/>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2" tint="-0.249977111117893"/>
      </bottom>
      <diagonal/>
    </border>
    <border>
      <left style="thin">
        <color theme="2" tint="-0.249977111117893"/>
      </left>
      <right style="thin">
        <color theme="2" tint="-0.249977111117893"/>
      </right>
      <top/>
      <bottom/>
      <diagonal/>
    </border>
  </borders>
  <cellStyleXfs count="9">
    <xf numFmtId="0" fontId="0" fillId="0" borderId="0"/>
    <xf numFmtId="9" fontId="1" fillId="0" borderId="0" applyFont="0" applyFill="0" applyBorder="0" applyAlignment="0" applyProtection="0"/>
    <xf numFmtId="0" fontId="2" fillId="0" borderId="0" applyNumberFormat="0" applyFill="0" applyBorder="0" applyAlignment="0" applyProtection="0"/>
    <xf numFmtId="165" fontId="1" fillId="0" borderId="0" applyFont="0" applyFill="0" applyBorder="0" applyAlignment="0" applyProtection="0"/>
    <xf numFmtId="0" fontId="17" fillId="0" borderId="0"/>
    <xf numFmtId="43" fontId="1" fillId="0" borderId="0" applyFont="0" applyFill="0" applyBorder="0" applyAlignment="0" applyProtection="0"/>
    <xf numFmtId="165" fontId="1" fillId="0" borderId="0" applyFont="0" applyFill="0" applyBorder="0" applyAlignment="0" applyProtection="0"/>
    <xf numFmtId="0" fontId="1" fillId="0" borderId="0"/>
    <xf numFmtId="43" fontId="1" fillId="0" borderId="0" applyFont="0" applyFill="0" applyBorder="0" applyAlignment="0" applyProtection="0"/>
  </cellStyleXfs>
  <cellXfs count="552">
    <xf numFmtId="0" fontId="0" fillId="0" borderId="0" xfId="0"/>
    <xf numFmtId="0" fontId="3" fillId="0" borderId="0" xfId="0" applyFont="1" applyAlignment="1">
      <alignment horizontal="center" vertical="center"/>
    </xf>
    <xf numFmtId="0" fontId="3" fillId="0" borderId="0" xfId="0" applyFont="1"/>
    <xf numFmtId="0" fontId="4" fillId="0" borderId="0" xfId="0" applyFont="1"/>
    <xf numFmtId="0" fontId="5" fillId="0" borderId="0" xfId="0" applyFont="1" applyAlignment="1">
      <alignment horizontal="center" vertical="center"/>
    </xf>
    <xf numFmtId="0" fontId="2" fillId="0" borderId="0" xfId="2"/>
    <xf numFmtId="0" fontId="3" fillId="0" borderId="0" xfId="0" applyFont="1" applyAlignment="1">
      <alignment horizontal="left"/>
    </xf>
    <xf numFmtId="0" fontId="6" fillId="2" borderId="0" xfId="0" applyFont="1" applyFill="1"/>
    <xf numFmtId="0" fontId="9" fillId="2" borderId="0" xfId="0" applyFont="1" applyFill="1"/>
    <xf numFmtId="0" fontId="11" fillId="0" borderId="0" xfId="0" applyFont="1"/>
    <xf numFmtId="0" fontId="7" fillId="0" borderId="0" xfId="2" applyFont="1" applyBorder="1" applyAlignment="1">
      <alignment horizontal="left" vertical="center"/>
    </xf>
    <xf numFmtId="1" fontId="3" fillId="2" borderId="0" xfId="0" applyNumberFormat="1" applyFont="1" applyFill="1" applyAlignment="1">
      <alignment vertical="center"/>
    </xf>
    <xf numFmtId="0" fontId="3" fillId="2" borderId="0" xfId="0" applyFont="1" applyFill="1" applyAlignment="1">
      <alignment horizontal="left" vertical="center"/>
    </xf>
    <xf numFmtId="0" fontId="3" fillId="2" borderId="0" xfId="0" applyFont="1" applyFill="1"/>
    <xf numFmtId="0" fontId="3" fillId="2" borderId="0" xfId="0" applyFont="1" applyFill="1" applyAlignment="1">
      <alignment vertical="center"/>
    </xf>
    <xf numFmtId="0" fontId="3" fillId="0" borderId="0" xfId="0" applyFont="1" applyAlignment="1">
      <alignment horizontal="left" vertical="center"/>
    </xf>
    <xf numFmtId="166" fontId="3" fillId="0" borderId="0" xfId="0" applyNumberFormat="1" applyFont="1"/>
    <xf numFmtId="0" fontId="8" fillId="2" borderId="0" xfId="0" applyFont="1" applyFill="1" applyAlignment="1">
      <alignment vertical="center"/>
    </xf>
    <xf numFmtId="0" fontId="12" fillId="0" borderId="0" xfId="0" applyFont="1"/>
    <xf numFmtId="0" fontId="14" fillId="0" borderId="0" xfId="0" applyFont="1"/>
    <xf numFmtId="3" fontId="3" fillId="0" borderId="0" xfId="0" applyNumberFormat="1" applyFont="1" applyAlignment="1">
      <alignment horizontal="center"/>
    </xf>
    <xf numFmtId="0" fontId="3" fillId="0" borderId="0" xfId="0" applyFont="1" applyAlignment="1">
      <alignment vertical="top"/>
    </xf>
    <xf numFmtId="0" fontId="0" fillId="2" borderId="0" xfId="0" applyFill="1"/>
    <xf numFmtId="0" fontId="0" fillId="0" borderId="0" xfId="0" applyAlignment="1">
      <alignment wrapText="1"/>
    </xf>
    <xf numFmtId="0" fontId="10" fillId="0" borderId="0" xfId="0" applyFont="1"/>
    <xf numFmtId="0" fontId="0" fillId="0" borderId="0" xfId="0" applyAlignment="1">
      <alignment horizontal="left" vertical="top"/>
    </xf>
    <xf numFmtId="0" fontId="0" fillId="0" borderId="0" xfId="0" applyAlignment="1">
      <alignment horizontal="center"/>
    </xf>
    <xf numFmtId="0" fontId="3" fillId="0" borderId="0" xfId="0" applyFont="1" applyAlignment="1">
      <alignment horizontal="right"/>
    </xf>
    <xf numFmtId="0" fontId="16" fillId="0" borderId="0" xfId="0" applyFont="1"/>
    <xf numFmtId="0" fontId="0" fillId="0" borderId="0" xfId="0" applyAlignment="1">
      <alignment vertical="center"/>
    </xf>
    <xf numFmtId="0" fontId="3" fillId="0" borderId="0" xfId="0" applyFont="1" applyAlignment="1">
      <alignment wrapText="1"/>
    </xf>
    <xf numFmtId="0" fontId="0" fillId="0" borderId="0" xfId="0" applyAlignment="1">
      <alignment horizontal="center" vertical="center"/>
    </xf>
    <xf numFmtId="0" fontId="8" fillId="0" borderId="0" xfId="0" applyFont="1" applyAlignment="1">
      <alignment vertical="center"/>
    </xf>
    <xf numFmtId="0" fontId="4" fillId="0" borderId="0" xfId="0" applyFont="1" applyAlignment="1">
      <alignment horizontal="center"/>
    </xf>
    <xf numFmtId="0" fontId="4" fillId="0" borderId="0" xfId="0" applyFont="1" applyAlignment="1">
      <alignment vertical="center"/>
    </xf>
    <xf numFmtId="0" fontId="4" fillId="0" borderId="0" xfId="0" applyFont="1" applyAlignment="1">
      <alignment horizontal="center" vertical="center"/>
    </xf>
    <xf numFmtId="0" fontId="12" fillId="0" borderId="0" xfId="0" applyFont="1" applyAlignment="1">
      <alignment horizontal="center" vertical="center"/>
    </xf>
    <xf numFmtId="0" fontId="4" fillId="0" borderId="0" xfId="0" applyFont="1" applyAlignment="1">
      <alignment horizontal="right"/>
    </xf>
    <xf numFmtId="0" fontId="0" fillId="0" borderId="0" xfId="0" applyAlignment="1">
      <alignment horizontal="right"/>
    </xf>
    <xf numFmtId="167" fontId="3" fillId="2" borderId="0" xfId="3" applyNumberFormat="1" applyFont="1" applyFill="1" applyBorder="1" applyAlignment="1">
      <alignment horizontal="right"/>
    </xf>
    <xf numFmtId="0" fontId="14" fillId="0" borderId="0" xfId="0" applyFont="1" applyAlignment="1">
      <alignment horizontal="right"/>
    </xf>
    <xf numFmtId="0" fontId="3" fillId="2" borderId="0" xfId="0" applyFont="1" applyFill="1" applyAlignment="1">
      <alignment wrapText="1"/>
    </xf>
    <xf numFmtId="0" fontId="13" fillId="0" borderId="0" xfId="0" applyFont="1" applyAlignment="1">
      <alignment vertical="top" wrapText="1"/>
    </xf>
    <xf numFmtId="0" fontId="16" fillId="0" borderId="0" xfId="0" applyFont="1" applyAlignment="1">
      <alignment horizontal="right"/>
    </xf>
    <xf numFmtId="0" fontId="3" fillId="0" borderId="13" xfId="0" applyFont="1" applyBorder="1"/>
    <xf numFmtId="0" fontId="0" fillId="0" borderId="0" xfId="0" applyAlignment="1">
      <alignment horizontal="left"/>
    </xf>
    <xf numFmtId="0" fontId="3" fillId="2" borderId="0" xfId="0" applyFont="1" applyFill="1" applyAlignment="1">
      <alignment horizontal="right" vertical="center"/>
    </xf>
    <xf numFmtId="0" fontId="15" fillId="0" borderId="0" xfId="0" applyFont="1"/>
    <xf numFmtId="0" fontId="18" fillId="0" borderId="0" xfId="0" applyFont="1" applyAlignment="1">
      <alignment horizontal="center"/>
    </xf>
    <xf numFmtId="0" fontId="18" fillId="0" borderId="0" xfId="0" applyFont="1"/>
    <xf numFmtId="0" fontId="18" fillId="0" borderId="0" xfId="0" applyFont="1" applyAlignment="1">
      <alignment vertical="center"/>
    </xf>
    <xf numFmtId="3" fontId="0" fillId="2" borderId="0" xfId="0" applyNumberFormat="1" applyFill="1"/>
    <xf numFmtId="0" fontId="21" fillId="0" borderId="1" xfId="0" applyFont="1" applyBorder="1" applyAlignment="1">
      <alignment horizontal="left" vertical="center"/>
    </xf>
    <xf numFmtId="0" fontId="21" fillId="0" borderId="1" xfId="0" applyFont="1" applyBorder="1" applyAlignment="1">
      <alignment horizontal="right" vertical="center"/>
    </xf>
    <xf numFmtId="0" fontId="23" fillId="0" borderId="0" xfId="0" applyFont="1" applyAlignment="1">
      <alignment vertical="center"/>
    </xf>
    <xf numFmtId="0" fontId="21" fillId="2" borderId="0" xfId="0" applyFont="1" applyFill="1" applyAlignment="1">
      <alignment horizontal="right" vertical="center"/>
    </xf>
    <xf numFmtId="0" fontId="26" fillId="2" borderId="0" xfId="0" applyFont="1" applyFill="1"/>
    <xf numFmtId="0" fontId="28" fillId="2" borderId="0" xfId="0" applyFont="1" applyFill="1"/>
    <xf numFmtId="0" fontId="21" fillId="0" borderId="0" xfId="0" applyFont="1" applyAlignment="1">
      <alignment horizontal="left"/>
    </xf>
    <xf numFmtId="0" fontId="21" fillId="0" borderId="0" xfId="0" applyFont="1" applyAlignment="1">
      <alignment horizontal="center" vertical="center"/>
    </xf>
    <xf numFmtId="0" fontId="29" fillId="0" borderId="0" xfId="0" applyFont="1" applyAlignment="1">
      <alignment horizontal="left" vertical="center"/>
    </xf>
    <xf numFmtId="0" fontId="21" fillId="0" borderId="0" xfId="0" applyFont="1"/>
    <xf numFmtId="0" fontId="21" fillId="0" borderId="0" xfId="0" applyFont="1" applyAlignment="1">
      <alignment horizontal="left" vertical="top" wrapText="1"/>
    </xf>
    <xf numFmtId="0" fontId="29" fillId="0" borderId="0" xfId="0" applyFont="1" applyAlignment="1">
      <alignment vertical="center" wrapText="1"/>
    </xf>
    <xf numFmtId="0" fontId="21" fillId="2" borderId="0" xfId="0" applyFont="1" applyFill="1"/>
    <xf numFmtId="0" fontId="27" fillId="2" borderId="0" xfId="2" applyFont="1" applyFill="1"/>
    <xf numFmtId="0" fontId="21" fillId="0" borderId="0" xfId="0" applyFont="1" applyAlignment="1">
      <alignment horizontal="left" vertical="center" wrapText="1"/>
    </xf>
    <xf numFmtId="0" fontId="21" fillId="0" borderId="0" xfId="0" applyFont="1" applyAlignment="1">
      <alignment horizontal="center" vertical="center" wrapText="1"/>
    </xf>
    <xf numFmtId="0" fontId="21" fillId="0" borderId="0" xfId="0" applyFont="1" applyAlignment="1">
      <alignment horizontal="right"/>
    </xf>
    <xf numFmtId="0" fontId="21" fillId="0" borderId="0" xfId="0" applyFont="1" applyAlignment="1">
      <alignment horizontal="right" wrapText="1"/>
    </xf>
    <xf numFmtId="0" fontId="21" fillId="2" borderId="1" xfId="0" applyFont="1" applyFill="1" applyBorder="1" applyAlignment="1">
      <alignment horizontal="right" wrapText="1"/>
    </xf>
    <xf numFmtId="0" fontId="23" fillId="0" borderId="0" xfId="0" applyFont="1"/>
    <xf numFmtId="0" fontId="23" fillId="0" borderId="0" xfId="0" applyFont="1" applyAlignment="1">
      <alignment horizontal="right"/>
    </xf>
    <xf numFmtId="168" fontId="21" fillId="2" borderId="0" xfId="3" applyNumberFormat="1" applyFont="1" applyFill="1" applyBorder="1" applyAlignment="1">
      <alignment horizontal="right"/>
    </xf>
    <xf numFmtId="0" fontId="21" fillId="2" borderId="1" xfId="0" applyFont="1" applyFill="1" applyBorder="1" applyAlignment="1">
      <alignment horizontal="right"/>
    </xf>
    <xf numFmtId="0" fontId="21" fillId="0" borderId="1" xfId="0" applyFont="1" applyBorder="1" applyAlignment="1">
      <alignment horizontal="right"/>
    </xf>
    <xf numFmtId="0" fontId="21" fillId="2" borderId="0" xfId="0" applyFont="1" applyFill="1" applyAlignment="1">
      <alignment horizontal="left" vertical="center"/>
    </xf>
    <xf numFmtId="167" fontId="21" fillId="2" borderId="1" xfId="3" quotePrefix="1" applyNumberFormat="1" applyFont="1" applyFill="1" applyBorder="1" applyAlignment="1">
      <alignment horizontal="right"/>
    </xf>
    <xf numFmtId="0" fontId="23" fillId="0" borderId="0" xfId="0" applyFont="1" applyAlignment="1">
      <alignment horizontal="left" vertical="center"/>
    </xf>
    <xf numFmtId="0" fontId="23" fillId="0" borderId="0" xfId="0" applyFont="1" applyAlignment="1">
      <alignment horizontal="right" vertical="center"/>
    </xf>
    <xf numFmtId="167" fontId="21" fillId="2" borderId="0" xfId="3" applyNumberFormat="1" applyFont="1" applyFill="1" applyBorder="1" applyAlignment="1">
      <alignment horizontal="right"/>
    </xf>
    <xf numFmtId="0" fontId="21" fillId="0" borderId="0" xfId="0" applyFont="1" applyAlignment="1">
      <alignment vertical="center"/>
    </xf>
    <xf numFmtId="0" fontId="21" fillId="0" borderId="0" xfId="0" applyFont="1" applyAlignment="1">
      <alignment horizontal="center"/>
    </xf>
    <xf numFmtId="0" fontId="21" fillId="0" borderId="0" xfId="0" applyFont="1" applyAlignment="1">
      <alignment wrapText="1"/>
    </xf>
    <xf numFmtId="0" fontId="21" fillId="0" borderId="0" xfId="0" applyFont="1" applyAlignment="1">
      <alignment horizontal="left" vertical="top"/>
    </xf>
    <xf numFmtId="0" fontId="21" fillId="0" borderId="0" xfId="0" applyFont="1" applyAlignment="1">
      <alignment horizontal="left" vertical="center"/>
    </xf>
    <xf numFmtId="0" fontId="21" fillId="0" borderId="0" xfId="0" applyFont="1" applyAlignment="1">
      <alignment horizontal="right" vertical="center"/>
    </xf>
    <xf numFmtId="167" fontId="21" fillId="0" borderId="0" xfId="3" applyNumberFormat="1" applyFont="1" applyBorder="1" applyAlignment="1">
      <alignment horizontal="right"/>
    </xf>
    <xf numFmtId="0" fontId="21" fillId="0" borderId="5" xfId="0" applyFont="1" applyBorder="1" applyAlignment="1">
      <alignment horizontal="left" vertical="center"/>
    </xf>
    <xf numFmtId="0" fontId="30" fillId="0" borderId="0" xfId="0" applyFont="1"/>
    <xf numFmtId="0" fontId="30" fillId="0" borderId="0" xfId="0" applyFont="1" applyAlignment="1">
      <alignment horizontal="right"/>
    </xf>
    <xf numFmtId="3" fontId="21" fillId="0" borderId="1" xfId="0" applyNumberFormat="1" applyFont="1" applyBorder="1" applyAlignment="1">
      <alignment horizontal="right"/>
    </xf>
    <xf numFmtId="2" fontId="21" fillId="0" borderId="0" xfId="0" applyNumberFormat="1" applyFont="1" applyAlignment="1">
      <alignment horizontal="right"/>
    </xf>
    <xf numFmtId="0" fontId="21" fillId="2" borderId="1" xfId="0" applyFont="1" applyFill="1" applyBorder="1" applyAlignment="1">
      <alignment horizontal="left" vertical="center"/>
    </xf>
    <xf numFmtId="1" fontId="23" fillId="0" borderId="0" xfId="0" applyNumberFormat="1" applyFont="1" applyAlignment="1">
      <alignment horizontal="right"/>
    </xf>
    <xf numFmtId="1" fontId="21" fillId="0" borderId="0" xfId="3" applyNumberFormat="1" applyFont="1" applyFill="1" applyBorder="1" applyAlignment="1">
      <alignment horizontal="right"/>
    </xf>
    <xf numFmtId="2" fontId="21" fillId="0" borderId="1" xfId="0" applyNumberFormat="1" applyFont="1" applyBorder="1" applyAlignment="1">
      <alignment horizontal="left" vertical="center"/>
    </xf>
    <xf numFmtId="2" fontId="21" fillId="0" borderId="1" xfId="0" applyNumberFormat="1" applyFont="1" applyBorder="1" applyAlignment="1">
      <alignment horizontal="right"/>
    </xf>
    <xf numFmtId="2" fontId="23" fillId="0" borderId="0" xfId="0" applyNumberFormat="1" applyFont="1" applyAlignment="1">
      <alignment horizontal="right"/>
    </xf>
    <xf numFmtId="2" fontId="21" fillId="0" borderId="0" xfId="3" applyNumberFormat="1" applyFont="1" applyBorder="1" applyAlignment="1">
      <alignment horizontal="right"/>
    </xf>
    <xf numFmtId="0" fontId="21" fillId="0" borderId="1" xfId="0" applyFont="1" applyBorder="1" applyAlignment="1">
      <alignment horizontal="left"/>
    </xf>
    <xf numFmtId="4" fontId="21" fillId="0" borderId="1" xfId="0" applyNumberFormat="1" applyFont="1" applyBorder="1" applyAlignment="1">
      <alignment horizontal="right"/>
    </xf>
    <xf numFmtId="1" fontId="21" fillId="0" borderId="1" xfId="0" applyNumberFormat="1" applyFont="1" applyBorder="1" applyAlignment="1">
      <alignment horizontal="right"/>
    </xf>
    <xf numFmtId="0" fontId="21" fillId="2" borderId="1" xfId="0" applyFont="1" applyFill="1" applyBorder="1" applyAlignment="1">
      <alignment horizontal="left"/>
    </xf>
    <xf numFmtId="3" fontId="21" fillId="2" borderId="1" xfId="0" applyNumberFormat="1" applyFont="1" applyFill="1" applyBorder="1" applyAlignment="1">
      <alignment horizontal="right"/>
    </xf>
    <xf numFmtId="167" fontId="21" fillId="0" borderId="1" xfId="3" quotePrefix="1" applyNumberFormat="1" applyFont="1" applyBorder="1" applyAlignment="1">
      <alignment horizontal="right"/>
    </xf>
    <xf numFmtId="165" fontId="21" fillId="0" borderId="1" xfId="0" quotePrefix="1" applyNumberFormat="1" applyFont="1" applyBorder="1" applyAlignment="1">
      <alignment horizontal="right"/>
    </xf>
    <xf numFmtId="4" fontId="21" fillId="0" borderId="1" xfId="3" applyNumberFormat="1" applyFont="1" applyBorder="1" applyAlignment="1">
      <alignment horizontal="right"/>
    </xf>
    <xf numFmtId="165" fontId="21" fillId="0" borderId="0" xfId="3" applyFont="1" applyBorder="1" applyAlignment="1">
      <alignment horizontal="right"/>
    </xf>
    <xf numFmtId="1" fontId="21" fillId="0" borderId="0" xfId="0" applyNumberFormat="1" applyFont="1" applyAlignment="1">
      <alignment horizontal="right"/>
    </xf>
    <xf numFmtId="3" fontId="21" fillId="0" borderId="1" xfId="3" applyNumberFormat="1" applyFont="1" applyBorder="1" applyAlignment="1">
      <alignment horizontal="right"/>
    </xf>
    <xf numFmtId="3" fontId="21" fillId="0" borderId="1" xfId="3" applyNumberFormat="1" applyFont="1" applyFill="1" applyBorder="1" applyAlignment="1">
      <alignment horizontal="right"/>
    </xf>
    <xf numFmtId="1" fontId="21" fillId="0" borderId="1" xfId="3" applyNumberFormat="1" applyFont="1" applyFill="1" applyBorder="1" applyAlignment="1">
      <alignment horizontal="right"/>
    </xf>
    <xf numFmtId="167" fontId="21" fillId="0" borderId="0" xfId="3" applyNumberFormat="1" applyFont="1" applyBorder="1" applyAlignment="1">
      <alignment horizontal="right" vertical="center"/>
    </xf>
    <xf numFmtId="9" fontId="21" fillId="0" borderId="0" xfId="1" applyFont="1" applyAlignment="1">
      <alignment horizontal="right"/>
    </xf>
    <xf numFmtId="170" fontId="21" fillId="0" borderId="1" xfId="3" applyNumberFormat="1" applyFont="1" applyBorder="1" applyAlignment="1">
      <alignment horizontal="right"/>
    </xf>
    <xf numFmtId="167" fontId="21" fillId="2" borderId="0" xfId="3" applyNumberFormat="1" applyFont="1" applyFill="1" applyBorder="1" applyAlignment="1">
      <alignment horizontal="left" vertical="center"/>
    </xf>
    <xf numFmtId="0" fontId="21" fillId="2" borderId="0" xfId="0" applyFont="1" applyFill="1" applyAlignment="1">
      <alignment horizontal="center" vertical="center"/>
    </xf>
    <xf numFmtId="0" fontId="21" fillId="2" borderId="0" xfId="0" applyFont="1" applyFill="1" applyAlignment="1">
      <alignment wrapText="1"/>
    </xf>
    <xf numFmtId="167" fontId="21" fillId="0" borderId="0" xfId="3" applyNumberFormat="1" applyFont="1" applyBorder="1" applyAlignment="1">
      <alignment horizontal="left" vertical="center"/>
    </xf>
    <xf numFmtId="3" fontId="21" fillId="0" borderId="0" xfId="0" applyNumberFormat="1" applyFont="1" applyAlignment="1">
      <alignment horizontal="right"/>
    </xf>
    <xf numFmtId="3" fontId="21" fillId="0" borderId="0" xfId="0" applyNumberFormat="1" applyFont="1" applyAlignment="1">
      <alignment horizontal="center" vertical="center"/>
    </xf>
    <xf numFmtId="0" fontId="21" fillId="2" borderId="0" xfId="0" applyFont="1" applyFill="1" applyAlignment="1">
      <alignment vertical="center"/>
    </xf>
    <xf numFmtId="3" fontId="21" fillId="0" borderId="1" xfId="0" applyNumberFormat="1" applyFont="1" applyBorder="1" applyAlignment="1">
      <alignment horizontal="right" vertical="center"/>
    </xf>
    <xf numFmtId="167" fontId="21" fillId="2" borderId="0" xfId="3" applyNumberFormat="1" applyFont="1" applyFill="1" applyBorder="1" applyAlignment="1">
      <alignment horizontal="left" vertical="center" wrapText="1"/>
    </xf>
    <xf numFmtId="0" fontId="21" fillId="0" borderId="2" xfId="0" applyFont="1" applyBorder="1" applyAlignment="1">
      <alignment horizontal="left" vertical="center"/>
    </xf>
    <xf numFmtId="0" fontId="21" fillId="0" borderId="1" xfId="0" applyFont="1" applyBorder="1" applyAlignment="1">
      <alignment horizontal="left" vertical="center" wrapText="1"/>
    </xf>
    <xf numFmtId="167" fontId="21" fillId="0" borderId="0" xfId="3" applyNumberFormat="1" applyFont="1" applyFill="1" applyBorder="1" applyAlignment="1">
      <alignment horizontal="right" vertical="center"/>
    </xf>
    <xf numFmtId="0" fontId="21" fillId="0" borderId="0" xfId="0" applyFont="1" applyAlignment="1">
      <alignment horizontal="right" vertical="center" wrapText="1"/>
    </xf>
    <xf numFmtId="0" fontId="21" fillId="0" borderId="6" xfId="0" applyFont="1" applyBorder="1" applyAlignment="1">
      <alignment horizontal="left" vertical="center"/>
    </xf>
    <xf numFmtId="170" fontId="21" fillId="0" borderId="6" xfId="3" applyNumberFormat="1" applyFont="1" applyFill="1" applyBorder="1" applyAlignment="1">
      <alignment horizontal="right" vertical="center"/>
    </xf>
    <xf numFmtId="170" fontId="21" fillId="0" borderId="1" xfId="3" applyNumberFormat="1" applyFont="1" applyFill="1" applyBorder="1" applyAlignment="1">
      <alignment horizontal="right" vertical="center"/>
    </xf>
    <xf numFmtId="3" fontId="21" fillId="0" borderId="1" xfId="0" applyNumberFormat="1" applyFont="1" applyBorder="1" applyAlignment="1">
      <alignment horizontal="right" vertical="center" wrapText="1"/>
    </xf>
    <xf numFmtId="3" fontId="21" fillId="0" borderId="0" xfId="0" applyNumberFormat="1" applyFont="1"/>
    <xf numFmtId="2" fontId="21" fillId="0" borderId="1" xfId="0" applyNumberFormat="1" applyFont="1" applyBorder="1" applyAlignment="1">
      <alignment horizontal="right" vertical="center"/>
    </xf>
    <xf numFmtId="167" fontId="21" fillId="0" borderId="1" xfId="3" applyNumberFormat="1" applyFont="1" applyBorder="1" applyAlignment="1">
      <alignment horizontal="right"/>
    </xf>
    <xf numFmtId="0" fontId="26" fillId="0" borderId="0" xfId="0" applyFont="1"/>
    <xf numFmtId="0" fontId="32" fillId="0" borderId="0" xfId="0" applyFont="1" applyAlignment="1">
      <alignment horizontal="left" vertical="top" wrapText="1"/>
    </xf>
    <xf numFmtId="0" fontId="32" fillId="0" borderId="0" xfId="0" applyFont="1"/>
    <xf numFmtId="0" fontId="21" fillId="0" borderId="1" xfId="0" quotePrefix="1" applyFont="1" applyBorder="1" applyAlignment="1">
      <alignment horizontal="right"/>
    </xf>
    <xf numFmtId="3" fontId="21" fillId="0" borderId="1" xfId="3" applyNumberFormat="1" applyFont="1" applyFill="1" applyBorder="1" applyAlignment="1">
      <alignment horizontal="right" vertical="center"/>
    </xf>
    <xf numFmtId="0" fontId="21" fillId="0" borderId="1" xfId="0" quotePrefix="1" applyFont="1" applyBorder="1" applyAlignment="1">
      <alignment horizontal="right" vertical="center"/>
    </xf>
    <xf numFmtId="170" fontId="21" fillId="0" borderId="0" xfId="3" applyNumberFormat="1" applyFont="1" applyFill="1" applyBorder="1" applyAlignment="1">
      <alignment horizontal="right" vertical="center"/>
    </xf>
    <xf numFmtId="0" fontId="21" fillId="0" borderId="6" xfId="0" applyFont="1" applyBorder="1" applyAlignment="1">
      <alignment horizontal="right" vertical="center"/>
    </xf>
    <xf numFmtId="2" fontId="21" fillId="0" borderId="0" xfId="0" applyNumberFormat="1" applyFont="1" applyAlignment="1">
      <alignment horizontal="right" vertical="center"/>
    </xf>
    <xf numFmtId="170" fontId="21" fillId="0" borderId="1" xfId="3" quotePrefix="1" applyNumberFormat="1" applyFont="1" applyFill="1" applyBorder="1" applyAlignment="1">
      <alignment horizontal="right" vertical="center"/>
    </xf>
    <xf numFmtId="3" fontId="21" fillId="0" borderId="1" xfId="3" quotePrefix="1" applyNumberFormat="1" applyFont="1" applyFill="1" applyBorder="1" applyAlignment="1">
      <alignment horizontal="right" vertical="center"/>
    </xf>
    <xf numFmtId="170" fontId="21" fillId="0" borderId="1" xfId="3" applyNumberFormat="1" applyFont="1" applyBorder="1" applyAlignment="1">
      <alignment horizontal="right" vertical="center"/>
    </xf>
    <xf numFmtId="0" fontId="21" fillId="0" borderId="1" xfId="0" applyFont="1" applyBorder="1" applyAlignment="1">
      <alignment horizontal="right" vertical="center" wrapText="1"/>
    </xf>
    <xf numFmtId="0" fontId="23" fillId="0" borderId="0" xfId="0" applyFont="1" applyAlignment="1">
      <alignment horizontal="right" vertical="center" wrapText="1"/>
    </xf>
    <xf numFmtId="165" fontId="21" fillId="0" borderId="0" xfId="3" applyFont="1" applyBorder="1" applyAlignment="1">
      <alignment horizontal="right" vertical="center"/>
    </xf>
    <xf numFmtId="0" fontId="21" fillId="2" borderId="1" xfId="0" applyFont="1" applyFill="1" applyBorder="1" applyAlignment="1">
      <alignment horizontal="right" vertical="center"/>
    </xf>
    <xf numFmtId="165" fontId="21" fillId="0" borderId="0" xfId="3" applyFont="1" applyAlignment="1">
      <alignment horizontal="right"/>
    </xf>
    <xf numFmtId="170" fontId="21" fillId="2" borderId="1" xfId="3" applyNumberFormat="1" applyFont="1" applyFill="1" applyBorder="1" applyAlignment="1">
      <alignment horizontal="right" vertical="center"/>
    </xf>
    <xf numFmtId="3" fontId="21" fillId="2" borderId="1" xfId="3" applyNumberFormat="1" applyFont="1" applyFill="1" applyBorder="1" applyAlignment="1">
      <alignment horizontal="right" vertical="center"/>
    </xf>
    <xf numFmtId="0" fontId="21" fillId="0" borderId="6" xfId="0" applyFont="1" applyBorder="1" applyAlignment="1">
      <alignment horizontal="right"/>
    </xf>
    <xf numFmtId="0" fontId="21" fillId="0" borderId="11" xfId="0" applyFont="1" applyBorder="1" applyAlignment="1">
      <alignment horizontal="left" vertical="center"/>
    </xf>
    <xf numFmtId="0" fontId="21" fillId="0" borderId="12" xfId="0" applyFont="1" applyBorder="1" applyAlignment="1">
      <alignment horizontal="left" vertical="center"/>
    </xf>
    <xf numFmtId="0" fontId="27" fillId="0" borderId="0" xfId="2" applyFont="1"/>
    <xf numFmtId="0" fontId="21" fillId="0" borderId="2" xfId="0" applyFont="1" applyBorder="1" applyAlignment="1">
      <alignment horizontal="right" vertical="center"/>
    </xf>
    <xf numFmtId="0" fontId="21" fillId="4" borderId="1" xfId="0" applyFont="1" applyFill="1" applyBorder="1" applyAlignment="1">
      <alignment horizontal="left" vertical="center"/>
    </xf>
    <xf numFmtId="0" fontId="21" fillId="4" borderId="1" xfId="0" applyFont="1" applyFill="1" applyBorder="1" applyAlignment="1">
      <alignment horizontal="right" vertical="center"/>
    </xf>
    <xf numFmtId="0" fontId="21" fillId="4" borderId="1" xfId="0" applyFont="1" applyFill="1" applyBorder="1" applyAlignment="1">
      <alignment horizontal="right"/>
    </xf>
    <xf numFmtId="0" fontId="21" fillId="4" borderId="1" xfId="0" applyFont="1" applyFill="1" applyBorder="1" applyAlignment="1">
      <alignment horizontal="left" vertical="center" wrapText="1"/>
    </xf>
    <xf numFmtId="0" fontId="21" fillId="4" borderId="1" xfId="0" applyFont="1" applyFill="1" applyBorder="1" applyAlignment="1">
      <alignment horizontal="right" wrapText="1"/>
    </xf>
    <xf numFmtId="1" fontId="21" fillId="4" borderId="1" xfId="0" applyNumberFormat="1" applyFont="1" applyFill="1" applyBorder="1" applyAlignment="1">
      <alignment horizontal="right"/>
    </xf>
    <xf numFmtId="2" fontId="21" fillId="4" borderId="1" xfId="0" applyNumberFormat="1" applyFont="1" applyFill="1" applyBorder="1" applyAlignment="1">
      <alignment horizontal="left" vertical="center"/>
    </xf>
    <xf numFmtId="0" fontId="21" fillId="4" borderId="1" xfId="0" applyFont="1" applyFill="1" applyBorder="1" applyAlignment="1">
      <alignment horizontal="left"/>
    </xf>
    <xf numFmtId="0" fontId="21" fillId="4" borderId="2" xfId="0" applyFont="1" applyFill="1" applyBorder="1" applyAlignment="1">
      <alignment horizontal="left" vertical="center"/>
    </xf>
    <xf numFmtId="0" fontId="21" fillId="4" borderId="1" xfId="0" applyFont="1" applyFill="1" applyBorder="1" applyAlignment="1">
      <alignment horizontal="right" vertical="center" wrapText="1"/>
    </xf>
    <xf numFmtId="0" fontId="21" fillId="4" borderId="2" xfId="0" applyFont="1" applyFill="1" applyBorder="1" applyAlignment="1">
      <alignment horizontal="right"/>
    </xf>
    <xf numFmtId="0" fontId="21" fillId="4" borderId="2" xfId="0" applyFont="1" applyFill="1" applyBorder="1" applyAlignment="1">
      <alignment vertical="center"/>
    </xf>
    <xf numFmtId="0" fontId="21" fillId="0" borderId="5" xfId="0" applyFont="1" applyBorder="1" applyAlignment="1">
      <alignment horizontal="right" vertical="center"/>
    </xf>
    <xf numFmtId="0" fontId="35" fillId="0" borderId="0" xfId="0" applyFont="1"/>
    <xf numFmtId="0" fontId="20" fillId="6" borderId="0" xfId="0" applyFont="1" applyFill="1" applyAlignment="1">
      <alignment horizontal="center" vertical="center"/>
    </xf>
    <xf numFmtId="0" fontId="23" fillId="0" borderId="0" xfId="0" applyFont="1" applyAlignment="1">
      <alignment vertical="top" wrapText="1"/>
    </xf>
    <xf numFmtId="0" fontId="21" fillId="2" borderId="2" xfId="0" applyFont="1" applyFill="1" applyBorder="1" applyAlignment="1">
      <alignment horizontal="left" vertical="center"/>
    </xf>
    <xf numFmtId="0" fontId="21" fillId="0" borderId="5" xfId="0" applyFont="1" applyBorder="1" applyAlignment="1">
      <alignment horizontal="right"/>
    </xf>
    <xf numFmtId="1" fontId="21" fillId="0" borderId="5" xfId="0" applyNumberFormat="1" applyFont="1" applyBorder="1" applyAlignment="1">
      <alignment horizontal="right"/>
    </xf>
    <xf numFmtId="0" fontId="21" fillId="2" borderId="0" xfId="0" applyFont="1" applyFill="1" applyAlignment="1">
      <alignment horizontal="right" wrapText="1"/>
    </xf>
    <xf numFmtId="3" fontId="21" fillId="2" borderId="0" xfId="0" quotePrefix="1" applyNumberFormat="1" applyFont="1" applyFill="1" applyAlignment="1">
      <alignment horizontal="right"/>
    </xf>
    <xf numFmtId="3" fontId="21" fillId="2" borderId="0" xfId="0" applyNumberFormat="1" applyFont="1" applyFill="1" applyAlignment="1">
      <alignment horizontal="right"/>
    </xf>
    <xf numFmtId="2" fontId="21" fillId="0" borderId="7" xfId="0" applyNumberFormat="1" applyFont="1" applyBorder="1" applyAlignment="1">
      <alignment horizontal="right"/>
    </xf>
    <xf numFmtId="1" fontId="21" fillId="4" borderId="17" xfId="0" applyNumberFormat="1" applyFont="1" applyFill="1" applyBorder="1" applyAlignment="1">
      <alignment horizontal="left" vertical="center"/>
    </xf>
    <xf numFmtId="1" fontId="21" fillId="0" borderId="17" xfId="0" applyNumberFormat="1" applyFont="1" applyBorder="1" applyAlignment="1">
      <alignment horizontal="left" vertical="center"/>
    </xf>
    <xf numFmtId="1" fontId="21" fillId="4" borderId="17" xfId="0" applyNumberFormat="1" applyFont="1" applyFill="1" applyBorder="1" applyAlignment="1">
      <alignment horizontal="right"/>
    </xf>
    <xf numFmtId="0" fontId="37" fillId="2" borderId="0" xfId="2" applyFont="1" applyFill="1" applyAlignment="1">
      <alignment vertical="center"/>
    </xf>
    <xf numFmtId="0" fontId="21" fillId="0" borderId="18" xfId="0" quotePrefix="1" applyFont="1" applyBorder="1" applyAlignment="1">
      <alignment horizontal="right"/>
    </xf>
    <xf numFmtId="0" fontId="21" fillId="4" borderId="2" xfId="0" applyFont="1" applyFill="1" applyBorder="1" applyAlignment="1">
      <alignment horizontal="centerContinuous" vertical="center"/>
    </xf>
    <xf numFmtId="0" fontId="21" fillId="4" borderId="3" xfId="0" applyFont="1" applyFill="1" applyBorder="1" applyAlignment="1">
      <alignment horizontal="centerContinuous" vertical="center"/>
    </xf>
    <xf numFmtId="0" fontId="21" fillId="4" borderId="4" xfId="0" applyFont="1" applyFill="1" applyBorder="1" applyAlignment="1">
      <alignment horizontal="centerContinuous" vertical="center"/>
    </xf>
    <xf numFmtId="0" fontId="21" fillId="2" borderId="2" xfId="1" applyNumberFormat="1" applyFont="1" applyFill="1" applyBorder="1" applyAlignment="1">
      <alignment horizontal="right" vertical="center"/>
    </xf>
    <xf numFmtId="0" fontId="21" fillId="0" borderId="2" xfId="0" applyFont="1" applyBorder="1" applyAlignment="1">
      <alignment horizontal="centerContinuous" wrapText="1"/>
    </xf>
    <xf numFmtId="0" fontId="21" fillId="0" borderId="2" xfId="0" applyFont="1" applyBorder="1" applyAlignment="1">
      <alignment horizontal="centerContinuous"/>
    </xf>
    <xf numFmtId="0" fontId="21" fillId="0" borderId="2" xfId="0" applyFont="1" applyBorder="1" applyAlignment="1">
      <alignment horizontal="centerContinuous" vertical="center"/>
    </xf>
    <xf numFmtId="0" fontId="21" fillId="0" borderId="1" xfId="0" applyFont="1" applyBorder="1" applyAlignment="1">
      <alignment horizontal="centerContinuous" vertical="center"/>
    </xf>
    <xf numFmtId="0" fontId="21" fillId="0" borderId="19" xfId="0" applyFont="1" applyBorder="1" applyAlignment="1">
      <alignment horizontal="centerContinuous"/>
    </xf>
    <xf numFmtId="0" fontId="21" fillId="0" borderId="17" xfId="0" applyFont="1" applyBorder="1" applyAlignment="1">
      <alignment horizontal="left" vertical="center"/>
    </xf>
    <xf numFmtId="0" fontId="21" fillId="0" borderId="17" xfId="0" applyFont="1" applyBorder="1" applyAlignment="1">
      <alignment horizontal="centerContinuous"/>
    </xf>
    <xf numFmtId="0" fontId="21" fillId="0" borderId="17" xfId="0" applyFont="1" applyBorder="1" applyAlignment="1">
      <alignment horizontal="right" vertical="center"/>
    </xf>
    <xf numFmtId="0" fontId="21" fillId="0" borderId="20" xfId="0" applyFont="1" applyBorder="1" applyAlignment="1">
      <alignment horizontal="centerContinuous"/>
    </xf>
    <xf numFmtId="0" fontId="21" fillId="4" borderId="5" xfId="0" applyFont="1" applyFill="1" applyBorder="1" applyAlignment="1">
      <alignment horizontal="right" wrapText="1"/>
    </xf>
    <xf numFmtId="3" fontId="21" fillId="0" borderId="5" xfId="0" applyNumberFormat="1" applyFont="1" applyBorder="1" applyAlignment="1">
      <alignment horizontal="right"/>
    </xf>
    <xf numFmtId="0" fontId="21" fillId="0" borderId="5" xfId="0" applyFont="1" applyBorder="1" applyAlignment="1">
      <alignment horizontal="left"/>
    </xf>
    <xf numFmtId="0" fontId="21" fillId="0" borderId="17" xfId="0" applyFont="1" applyBorder="1" applyAlignment="1">
      <alignment horizontal="left"/>
    </xf>
    <xf numFmtId="4" fontId="21" fillId="0" borderId="5" xfId="0" applyNumberFormat="1" applyFont="1" applyBorder="1" applyAlignment="1">
      <alignment horizontal="right"/>
    </xf>
    <xf numFmtId="2" fontId="21" fillId="0" borderId="2" xfId="0" applyNumberFormat="1" applyFont="1" applyBorder="1" applyAlignment="1">
      <alignment horizontal="right"/>
    </xf>
    <xf numFmtId="4" fontId="21" fillId="0" borderId="15" xfId="0" applyNumberFormat="1" applyFont="1" applyBorder="1" applyAlignment="1">
      <alignment horizontal="right"/>
    </xf>
    <xf numFmtId="0" fontId="21" fillId="0" borderId="14" xfId="0" applyFont="1" applyBorder="1" applyAlignment="1">
      <alignment horizontal="right"/>
    </xf>
    <xf numFmtId="165" fontId="21" fillId="0" borderId="14" xfId="3" applyFont="1" applyBorder="1" applyAlignment="1">
      <alignment horizontal="right"/>
    </xf>
    <xf numFmtId="4" fontId="21" fillId="0" borderId="7" xfId="0" applyNumberFormat="1" applyFont="1" applyBorder="1" applyAlignment="1">
      <alignment horizontal="right"/>
    </xf>
    <xf numFmtId="1" fontId="21" fillId="0" borderId="1" xfId="4" applyNumberFormat="1" applyFont="1" applyBorder="1" applyAlignment="1">
      <alignment horizontal="left" vertical="center"/>
    </xf>
    <xf numFmtId="0" fontId="23" fillId="0" borderId="0" xfId="4" applyFont="1" applyAlignment="1">
      <alignment horizontal="left" vertical="center"/>
    </xf>
    <xf numFmtId="1" fontId="23" fillId="0" borderId="0" xfId="4" applyNumberFormat="1" applyFont="1" applyAlignment="1">
      <alignment horizontal="left" vertical="center"/>
    </xf>
    <xf numFmtId="0" fontId="21" fillId="4" borderId="6" xfId="0" applyFont="1" applyFill="1" applyBorder="1" applyAlignment="1">
      <alignment horizontal="left" vertical="center"/>
    </xf>
    <xf numFmtId="0" fontId="21" fillId="4" borderId="6" xfId="0" applyFont="1" applyFill="1" applyBorder="1" applyAlignment="1">
      <alignment horizontal="right"/>
    </xf>
    <xf numFmtId="0" fontId="21" fillId="0" borderId="17" xfId="0" applyFont="1" applyBorder="1" applyAlignment="1">
      <alignment horizontal="left" vertical="center" wrapText="1"/>
    </xf>
    <xf numFmtId="0" fontId="38" fillId="2" borderId="0" xfId="0" applyFont="1" applyFill="1" applyAlignment="1">
      <alignment horizontal="center" vertical="center"/>
    </xf>
    <xf numFmtId="0" fontId="31" fillId="0" borderId="0" xfId="0" applyFont="1"/>
    <xf numFmtId="0" fontId="27" fillId="0" borderId="0" xfId="2" applyFont="1" applyFill="1" applyBorder="1" applyAlignment="1">
      <alignment horizontal="center" vertical="center"/>
    </xf>
    <xf numFmtId="0" fontId="23" fillId="0" borderId="0" xfId="0" applyFont="1" applyAlignment="1">
      <alignment horizontal="center" vertical="center"/>
    </xf>
    <xf numFmtId="167" fontId="21" fillId="0" borderId="0" xfId="3" applyNumberFormat="1" applyFont="1" applyFill="1" applyBorder="1" applyAlignment="1">
      <alignment horizontal="center" vertical="center"/>
    </xf>
    <xf numFmtId="168" fontId="21" fillId="0" borderId="0" xfId="3" applyNumberFormat="1" applyFont="1" applyFill="1" applyBorder="1" applyAlignment="1">
      <alignment horizontal="center" vertical="center"/>
    </xf>
    <xf numFmtId="167" fontId="21" fillId="2" borderId="0" xfId="3" applyNumberFormat="1" applyFont="1" applyFill="1" applyBorder="1" applyAlignment="1">
      <alignment horizontal="right" vertical="center"/>
    </xf>
    <xf numFmtId="2" fontId="21" fillId="2" borderId="1" xfId="0" applyNumberFormat="1" applyFont="1" applyFill="1" applyBorder="1" applyAlignment="1">
      <alignment horizontal="right" wrapText="1"/>
    </xf>
    <xf numFmtId="2" fontId="21" fillId="0" borderId="1" xfId="0" applyNumberFormat="1" applyFont="1" applyBorder="1" applyAlignment="1">
      <alignment horizontal="right" wrapText="1"/>
    </xf>
    <xf numFmtId="2" fontId="21" fillId="2" borderId="1" xfId="0" applyNumberFormat="1" applyFont="1" applyFill="1" applyBorder="1" applyAlignment="1">
      <alignment horizontal="right"/>
    </xf>
    <xf numFmtId="2" fontId="21" fillId="2" borderId="1" xfId="3" quotePrefix="1" applyNumberFormat="1" applyFont="1" applyFill="1" applyBorder="1" applyAlignment="1">
      <alignment horizontal="right"/>
    </xf>
    <xf numFmtId="0" fontId="21" fillId="0" borderId="17" xfId="0" applyFont="1" applyBorder="1" applyAlignment="1">
      <alignment horizontal="center" vertical="center"/>
    </xf>
    <xf numFmtId="0" fontId="21" fillId="0" borderId="17" xfId="0" applyFont="1" applyBorder="1" applyAlignment="1">
      <alignment horizontal="center" vertical="center" wrapText="1"/>
    </xf>
    <xf numFmtId="0" fontId="21" fillId="0" borderId="24" xfId="0" applyFont="1" applyBorder="1" applyAlignment="1">
      <alignment horizontal="center" vertical="center" wrapText="1"/>
    </xf>
    <xf numFmtId="0" fontId="27" fillId="0" borderId="17" xfId="2" applyFont="1" applyBorder="1" applyAlignment="1">
      <alignment horizontal="left" vertical="center"/>
    </xf>
    <xf numFmtId="0" fontId="26" fillId="8" borderId="5" xfId="0" applyFont="1" applyFill="1" applyBorder="1"/>
    <xf numFmtId="0" fontId="36" fillId="9" borderId="17" xfId="0" applyFont="1" applyFill="1" applyBorder="1"/>
    <xf numFmtId="0" fontId="27" fillId="0" borderId="24" xfId="2" applyFont="1" applyBorder="1" applyAlignment="1">
      <alignment horizontal="left" vertical="center"/>
    </xf>
    <xf numFmtId="0" fontId="36" fillId="10" borderId="17" xfId="0" applyFont="1" applyFill="1" applyBorder="1"/>
    <xf numFmtId="0" fontId="26" fillId="7" borderId="17" xfId="0" applyFont="1" applyFill="1" applyBorder="1"/>
    <xf numFmtId="3" fontId="21" fillId="0" borderId="17" xfId="0" applyNumberFormat="1" applyFont="1" applyBorder="1" applyAlignment="1">
      <alignment horizontal="center" vertical="center"/>
    </xf>
    <xf numFmtId="49" fontId="21" fillId="0" borderId="24" xfId="0" applyNumberFormat="1" applyFont="1" applyBorder="1" applyAlignment="1">
      <alignment horizontal="center" vertical="center" wrapText="1"/>
    </xf>
    <xf numFmtId="0" fontId="21" fillId="4" borderId="25" xfId="0" applyFont="1" applyFill="1" applyBorder="1" applyAlignment="1">
      <alignment horizontal="center" vertical="center"/>
    </xf>
    <xf numFmtId="0" fontId="21" fillId="0" borderId="28" xfId="0" applyFont="1" applyBorder="1" applyAlignment="1">
      <alignment horizontal="center" vertical="center" wrapText="1"/>
    </xf>
    <xf numFmtId="0" fontId="21" fillId="0" borderId="28" xfId="0" applyFont="1" applyBorder="1" applyAlignment="1">
      <alignment horizontal="center" vertical="center"/>
    </xf>
    <xf numFmtId="0" fontId="21" fillId="0" borderId="31" xfId="0" applyFont="1" applyBorder="1" applyAlignment="1">
      <alignment horizontal="center" vertical="center" wrapText="1"/>
    </xf>
    <xf numFmtId="0" fontId="21" fillId="0" borderId="31" xfId="0" applyFont="1" applyBorder="1" applyAlignment="1">
      <alignment horizontal="center" vertical="center"/>
    </xf>
    <xf numFmtId="0" fontId="21" fillId="0" borderId="34" xfId="0" applyFont="1" applyBorder="1" applyAlignment="1">
      <alignment horizontal="center" vertical="center" wrapText="1"/>
    </xf>
    <xf numFmtId="0" fontId="21" fillId="0" borderId="3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36" xfId="0" applyFont="1" applyBorder="1" applyAlignment="1">
      <alignment horizontal="center" vertical="center"/>
    </xf>
    <xf numFmtId="0" fontId="21" fillId="0" borderId="29" xfId="0" applyFont="1" applyBorder="1" applyAlignment="1">
      <alignment horizontal="center" vertical="center" wrapText="1"/>
    </xf>
    <xf numFmtId="0" fontId="21" fillId="4" borderId="39" xfId="0" applyFont="1" applyFill="1" applyBorder="1" applyAlignment="1">
      <alignment horizontal="center" vertical="center"/>
    </xf>
    <xf numFmtId="0" fontId="21" fillId="0" borderId="48" xfId="0" applyFont="1" applyBorder="1" applyAlignment="1">
      <alignment horizontal="center" vertical="center"/>
    </xf>
    <xf numFmtId="0" fontId="21" fillId="0" borderId="46" xfId="0" applyFont="1" applyBorder="1" applyAlignment="1">
      <alignment horizontal="center" vertical="center"/>
    </xf>
    <xf numFmtId="0" fontId="21" fillId="0" borderId="32" xfId="0" applyFont="1" applyBorder="1" applyAlignment="1">
      <alignment horizontal="center" vertical="center"/>
    </xf>
    <xf numFmtId="0" fontId="21" fillId="0" borderId="49" xfId="0" applyFont="1" applyBorder="1" applyAlignment="1">
      <alignment horizontal="center" vertical="center"/>
    </xf>
    <xf numFmtId="0" fontId="0" fillId="0" borderId="25" xfId="0" applyBorder="1"/>
    <xf numFmtId="0" fontId="21" fillId="4" borderId="17" xfId="0" applyFont="1" applyFill="1" applyBorder="1" applyAlignment="1">
      <alignment horizontal="left" vertical="center"/>
    </xf>
    <xf numFmtId="0" fontId="21" fillId="4" borderId="17" xfId="0" applyFont="1" applyFill="1" applyBorder="1" applyAlignment="1">
      <alignment horizontal="right" vertical="center"/>
    </xf>
    <xf numFmtId="0" fontId="21" fillId="4" borderId="17" xfId="0" applyFont="1" applyFill="1" applyBorder="1"/>
    <xf numFmtId="3" fontId="21" fillId="0" borderId="17" xfId="0" applyNumberFormat="1" applyFont="1" applyBorder="1" applyAlignment="1">
      <alignment horizontal="right" vertical="center"/>
    </xf>
    <xf numFmtId="0" fontId="21" fillId="0" borderId="17" xfId="0" applyFont="1" applyBorder="1"/>
    <xf numFmtId="3" fontId="21" fillId="2" borderId="17" xfId="0" quotePrefix="1" applyNumberFormat="1" applyFont="1" applyFill="1" applyBorder="1" applyAlignment="1">
      <alignment horizontal="right"/>
    </xf>
    <xf numFmtId="3" fontId="21" fillId="0" borderId="17" xfId="0" applyNumberFormat="1" applyFont="1" applyBorder="1"/>
    <xf numFmtId="0" fontId="21" fillId="4" borderId="17" xfId="0" applyFont="1" applyFill="1" applyBorder="1" applyAlignment="1">
      <alignment horizontal="right"/>
    </xf>
    <xf numFmtId="0" fontId="21" fillId="0" borderId="17" xfId="0" applyFont="1" applyBorder="1" applyAlignment="1">
      <alignment horizontal="right" wrapText="1"/>
    </xf>
    <xf numFmtId="0" fontId="21" fillId="2" borderId="17" xfId="0" applyFont="1" applyFill="1" applyBorder="1" applyAlignment="1">
      <alignment horizontal="right" wrapText="1"/>
    </xf>
    <xf numFmtId="3" fontId="21" fillId="2" borderId="17" xfId="0" applyNumberFormat="1" applyFont="1" applyFill="1" applyBorder="1" applyAlignment="1">
      <alignment horizontal="right" wrapText="1"/>
    </xf>
    <xf numFmtId="3" fontId="21" fillId="5" borderId="17" xfId="0" applyNumberFormat="1" applyFont="1" applyFill="1" applyBorder="1" applyAlignment="1">
      <alignment horizontal="center" vertical="center"/>
    </xf>
    <xf numFmtId="170" fontId="21" fillId="0" borderId="17" xfId="3" applyNumberFormat="1" applyFont="1" applyFill="1" applyBorder="1" applyAlignment="1">
      <alignment horizontal="center" vertical="center"/>
    </xf>
    <xf numFmtId="3" fontId="21" fillId="5" borderId="17" xfId="0" applyNumberFormat="1" applyFont="1" applyFill="1" applyBorder="1" applyAlignment="1">
      <alignment horizontal="centerContinuous" vertical="center"/>
    </xf>
    <xf numFmtId="170" fontId="21" fillId="0" borderId="17" xfId="3" applyNumberFormat="1" applyFont="1" applyFill="1" applyBorder="1" applyAlignment="1">
      <alignment horizontal="centerContinuous" vertical="center"/>
    </xf>
    <xf numFmtId="167" fontId="21" fillId="2" borderId="1" xfId="6" quotePrefix="1" applyNumberFormat="1" applyFont="1" applyFill="1" applyBorder="1" applyAlignment="1">
      <alignment horizontal="right"/>
    </xf>
    <xf numFmtId="2" fontId="21" fillId="2" borderId="1" xfId="6" quotePrefix="1" applyNumberFormat="1" applyFont="1" applyFill="1" applyBorder="1" applyAlignment="1">
      <alignment horizontal="right"/>
    </xf>
    <xf numFmtId="3" fontId="21" fillId="0" borderId="17" xfId="0" applyNumberFormat="1" applyFont="1" applyBorder="1" applyAlignment="1">
      <alignment horizontal="right"/>
    </xf>
    <xf numFmtId="167" fontId="21" fillId="2" borderId="17" xfId="6" quotePrefix="1" applyNumberFormat="1" applyFont="1" applyFill="1" applyBorder="1" applyAlignment="1">
      <alignment horizontal="right"/>
    </xf>
    <xf numFmtId="1" fontId="21" fillId="2" borderId="17" xfId="0" applyNumberFormat="1" applyFont="1" applyFill="1" applyBorder="1" applyAlignment="1">
      <alignment horizontal="left" vertical="center"/>
    </xf>
    <xf numFmtId="1" fontId="21" fillId="0" borderId="24" xfId="0" applyNumberFormat="1" applyFont="1" applyBorder="1" applyAlignment="1">
      <alignment horizontal="left" vertical="center"/>
    </xf>
    <xf numFmtId="3" fontId="21" fillId="0" borderId="24" xfId="0" applyNumberFormat="1" applyFont="1" applyBorder="1" applyAlignment="1">
      <alignment horizontal="right"/>
    </xf>
    <xf numFmtId="3" fontId="21" fillId="0" borderId="1" xfId="4" applyNumberFormat="1" applyFont="1" applyBorder="1" applyAlignment="1">
      <alignment horizontal="right"/>
    </xf>
    <xf numFmtId="2" fontId="21" fillId="0" borderId="1" xfId="4" applyNumberFormat="1" applyFont="1" applyBorder="1" applyAlignment="1">
      <alignment horizontal="right"/>
    </xf>
    <xf numFmtId="4" fontId="21" fillId="0" borderId="1" xfId="4" applyNumberFormat="1" applyFont="1" applyBorder="1" applyAlignment="1">
      <alignment horizontal="right"/>
    </xf>
    <xf numFmtId="4" fontId="21" fillId="0" borderId="0" xfId="0" applyNumberFormat="1" applyFont="1" applyAlignment="1">
      <alignment horizontal="right"/>
    </xf>
    <xf numFmtId="1" fontId="21" fillId="0" borderId="1" xfId="4" applyNumberFormat="1" applyFont="1" applyBorder="1" applyAlignment="1">
      <alignment horizontal="right"/>
    </xf>
    <xf numFmtId="0" fontId="21" fillId="0" borderId="0" xfId="4" applyFont="1" applyAlignment="1">
      <alignment horizontal="left" vertical="top" wrapText="1"/>
    </xf>
    <xf numFmtId="165" fontId="21" fillId="0" borderId="1" xfId="4" quotePrefix="1" applyNumberFormat="1" applyFont="1" applyBorder="1" applyAlignment="1">
      <alignment horizontal="right"/>
    </xf>
    <xf numFmtId="167" fontId="21" fillId="0" borderId="0" xfId="3" applyNumberFormat="1" applyFont="1" applyAlignment="1">
      <alignment horizontal="right"/>
    </xf>
    <xf numFmtId="3" fontId="21" fillId="0" borderId="1" xfId="4" applyNumberFormat="1" applyFont="1" applyBorder="1"/>
    <xf numFmtId="1" fontId="21" fillId="2" borderId="1" xfId="4" applyNumberFormat="1" applyFont="1" applyFill="1" applyBorder="1" applyAlignment="1">
      <alignment vertical="center"/>
    </xf>
    <xf numFmtId="169" fontId="21" fillId="0" borderId="1" xfId="3" applyNumberFormat="1" applyFont="1" applyBorder="1" applyAlignment="1">
      <alignment horizontal="right"/>
    </xf>
    <xf numFmtId="4" fontId="21" fillId="0" borderId="1" xfId="5" applyNumberFormat="1" applyFont="1" applyBorder="1" applyAlignment="1">
      <alignment horizontal="right"/>
    </xf>
    <xf numFmtId="3" fontId="21" fillId="2" borderId="1" xfId="4" applyNumberFormat="1" applyFont="1" applyFill="1" applyBorder="1" applyAlignment="1">
      <alignment horizontal="right" vertical="center"/>
    </xf>
    <xf numFmtId="3" fontId="21" fillId="2" borderId="1" xfId="4" applyNumberFormat="1" applyFont="1" applyFill="1" applyBorder="1" applyAlignment="1">
      <alignment vertical="center"/>
    </xf>
    <xf numFmtId="1" fontId="21" fillId="0" borderId="1" xfId="3" applyNumberFormat="1" applyFont="1" applyBorder="1" applyAlignment="1">
      <alignment horizontal="right"/>
    </xf>
    <xf numFmtId="3" fontId="21" fillId="2" borderId="1" xfId="0" applyNumberFormat="1" applyFont="1" applyFill="1" applyBorder="1" applyAlignment="1">
      <alignment horizontal="right" vertical="center"/>
    </xf>
    <xf numFmtId="171" fontId="21" fillId="0" borderId="1" xfId="3" applyNumberFormat="1" applyFont="1" applyBorder="1" applyAlignment="1">
      <alignment horizontal="right"/>
    </xf>
    <xf numFmtId="2" fontId="21" fillId="0" borderId="1" xfId="3" applyNumberFormat="1" applyFont="1" applyBorder="1" applyAlignment="1">
      <alignment horizontal="right"/>
    </xf>
    <xf numFmtId="3" fontId="21" fillId="0" borderId="1" xfId="3" applyNumberFormat="1" applyFont="1" applyBorder="1" applyAlignment="1">
      <alignment horizontal="right" vertical="center"/>
    </xf>
    <xf numFmtId="0" fontId="21" fillId="4" borderId="17" xfId="0" applyFont="1" applyFill="1" applyBorder="1" applyAlignment="1">
      <alignment horizontal="center" vertical="center" wrapText="1"/>
    </xf>
    <xf numFmtId="0" fontId="21" fillId="4" borderId="17" xfId="0" applyFont="1" applyFill="1" applyBorder="1" applyAlignment="1">
      <alignment horizontal="center" wrapText="1"/>
    </xf>
    <xf numFmtId="0" fontId="21" fillId="4" borderId="17" xfId="0" applyFont="1" applyFill="1" applyBorder="1" applyAlignment="1">
      <alignment wrapText="1"/>
    </xf>
    <xf numFmtId="0" fontId="21" fillId="0" borderId="17" xfId="0" applyFont="1" applyBorder="1" applyAlignment="1">
      <alignment vertical="center"/>
    </xf>
    <xf numFmtId="0" fontId="21" fillId="0" borderId="17" xfId="0" applyFont="1" applyBorder="1" applyAlignment="1">
      <alignment vertical="center" wrapText="1"/>
    </xf>
    <xf numFmtId="3" fontId="21" fillId="0" borderId="1" xfId="7" applyNumberFormat="1" applyFont="1" applyBorder="1" applyAlignment="1">
      <alignment horizontal="right"/>
    </xf>
    <xf numFmtId="167" fontId="21" fillId="0" borderId="0" xfId="3" applyNumberFormat="1" applyFont="1" applyAlignment="1">
      <alignment horizontal="right" vertical="center"/>
    </xf>
    <xf numFmtId="172" fontId="21" fillId="0" borderId="1" xfId="3" applyNumberFormat="1" applyFont="1" applyBorder="1" applyAlignment="1">
      <alignment horizontal="left" vertical="center"/>
    </xf>
    <xf numFmtId="172" fontId="21" fillId="0" borderId="1" xfId="8" applyNumberFormat="1" applyFont="1" applyFill="1" applyBorder="1" applyAlignment="1">
      <alignment horizontal="left" wrapText="1"/>
    </xf>
    <xf numFmtId="3" fontId="21" fillId="0" borderId="17" xfId="7" applyNumberFormat="1" applyFont="1" applyBorder="1" applyAlignment="1">
      <alignment horizontal="right"/>
    </xf>
    <xf numFmtId="172" fontId="21" fillId="0" borderId="1" xfId="3" applyNumberFormat="1" applyFont="1" applyBorder="1" applyAlignment="1">
      <alignment horizontal="right"/>
    </xf>
    <xf numFmtId="172" fontId="21" fillId="0" borderId="6" xfId="3" applyNumberFormat="1" applyFont="1" applyFill="1" applyBorder="1" applyAlignment="1">
      <alignment horizontal="right" vertical="center"/>
    </xf>
    <xf numFmtId="170" fontId="21" fillId="0" borderId="6" xfId="6" applyNumberFormat="1" applyFont="1" applyFill="1" applyBorder="1" applyAlignment="1">
      <alignment horizontal="right" vertical="center"/>
    </xf>
    <xf numFmtId="170" fontId="21" fillId="0" borderId="6" xfId="3" applyNumberFormat="1" applyFont="1" applyBorder="1" applyAlignment="1">
      <alignment horizontal="right" vertical="center"/>
    </xf>
    <xf numFmtId="170" fontId="21" fillId="0" borderId="9" xfId="6" applyNumberFormat="1" applyFont="1" applyFill="1" applyBorder="1" applyAlignment="1">
      <alignment horizontal="right" vertical="center"/>
    </xf>
    <xf numFmtId="0" fontId="21" fillId="4" borderId="6" xfId="0" applyFont="1" applyFill="1" applyBorder="1" applyAlignment="1">
      <alignment horizontal="right" vertical="center"/>
    </xf>
    <xf numFmtId="3" fontId="21" fillId="0" borderId="1" xfId="7" applyNumberFormat="1" applyFont="1" applyBorder="1" applyAlignment="1">
      <alignment horizontal="right" vertical="center"/>
    </xf>
    <xf numFmtId="167" fontId="21" fillId="0" borderId="0" xfId="3" applyNumberFormat="1" applyFont="1" applyAlignment="1">
      <alignment horizontal="left" vertical="center"/>
    </xf>
    <xf numFmtId="170" fontId="21" fillId="0" borderId="1" xfId="6" applyNumberFormat="1" applyFont="1" applyFill="1" applyBorder="1" applyAlignment="1">
      <alignment horizontal="right" vertical="center"/>
    </xf>
    <xf numFmtId="0" fontId="21" fillId="4" borderId="1" xfId="7" applyFont="1" applyFill="1" applyBorder="1" applyAlignment="1">
      <alignment horizontal="left" vertical="center"/>
    </xf>
    <xf numFmtId="0" fontId="21" fillId="4" borderId="1" xfId="7" applyFont="1" applyFill="1" applyBorder="1" applyAlignment="1">
      <alignment horizontal="right" vertical="center"/>
    </xf>
    <xf numFmtId="2" fontId="21" fillId="0" borderId="1" xfId="3" applyNumberFormat="1" applyFont="1" applyFill="1" applyBorder="1" applyAlignment="1">
      <alignment horizontal="right"/>
    </xf>
    <xf numFmtId="171" fontId="21" fillId="0" borderId="1" xfId="0" applyNumberFormat="1" applyFont="1" applyBorder="1" applyAlignment="1">
      <alignment horizontal="right" vertical="center"/>
    </xf>
    <xf numFmtId="171" fontId="21" fillId="0" borderId="1" xfId="0" applyNumberFormat="1" applyFont="1" applyBorder="1" applyAlignment="1">
      <alignment horizontal="right"/>
    </xf>
    <xf numFmtId="2" fontId="21" fillId="0" borderId="5" xfId="0" applyNumberFormat="1" applyFont="1" applyBorder="1" applyAlignment="1">
      <alignment horizontal="right" vertical="center"/>
    </xf>
    <xf numFmtId="2" fontId="21" fillId="0" borderId="1" xfId="3" applyNumberFormat="1" applyFont="1" applyFill="1" applyBorder="1" applyAlignment="1">
      <alignment horizontal="right" vertical="center"/>
    </xf>
    <xf numFmtId="2" fontId="21" fillId="0" borderId="1" xfId="0" quotePrefix="1" applyNumberFormat="1" applyFont="1" applyBorder="1" applyAlignment="1">
      <alignment horizontal="right" vertical="center"/>
    </xf>
    <xf numFmtId="0" fontId="23" fillId="0" borderId="0" xfId="0" applyFont="1" applyAlignment="1">
      <alignment wrapText="1"/>
    </xf>
    <xf numFmtId="2" fontId="21" fillId="0" borderId="1" xfId="0" applyNumberFormat="1" applyFont="1" applyBorder="1" applyAlignment="1">
      <alignment horizontal="right" vertical="center" wrapText="1"/>
    </xf>
    <xf numFmtId="2" fontId="21" fillId="2" borderId="1" xfId="0" applyNumberFormat="1" applyFont="1" applyFill="1" applyBorder="1" applyAlignment="1">
      <alignment horizontal="right" vertical="center" wrapText="1"/>
    </xf>
    <xf numFmtId="2" fontId="21" fillId="0" borderId="1" xfId="3" applyNumberFormat="1" applyFont="1" applyBorder="1" applyAlignment="1">
      <alignment horizontal="right" vertical="center"/>
    </xf>
    <xf numFmtId="171" fontId="21" fillId="0" borderId="4" xfId="0" applyNumberFormat="1" applyFont="1" applyBorder="1" applyAlignment="1">
      <alignment horizontal="right" vertical="center"/>
    </xf>
    <xf numFmtId="171" fontId="21" fillId="0" borderId="1" xfId="3" applyNumberFormat="1" applyFont="1" applyBorder="1" applyAlignment="1">
      <alignment horizontal="right" vertical="center"/>
    </xf>
    <xf numFmtId="2" fontId="21" fillId="0" borderId="1" xfId="0" applyNumberFormat="1" applyFont="1" applyBorder="1" applyAlignment="1">
      <alignment horizontal="centerContinuous" vertical="center"/>
    </xf>
    <xf numFmtId="2" fontId="21" fillId="0" borderId="4" xfId="0" applyNumberFormat="1" applyFont="1" applyBorder="1" applyAlignment="1">
      <alignment horizontal="centerContinuous" wrapText="1"/>
    </xf>
    <xf numFmtId="2" fontId="21" fillId="0" borderId="5" xfId="0" applyNumberFormat="1" applyFont="1" applyBorder="1" applyAlignment="1">
      <alignment horizontal="right"/>
    </xf>
    <xf numFmtId="2" fontId="21" fillId="0" borderId="1" xfId="1" applyNumberFormat="1" applyFont="1" applyBorder="1" applyAlignment="1">
      <alignment horizontal="right"/>
    </xf>
    <xf numFmtId="2" fontId="21" fillId="0" borderId="4" xfId="0" applyNumberFormat="1" applyFont="1" applyBorder="1" applyAlignment="1">
      <alignment horizontal="centerContinuous"/>
    </xf>
    <xf numFmtId="2" fontId="21" fillId="0" borderId="1" xfId="1" applyNumberFormat="1" applyFont="1" applyFill="1" applyBorder="1" applyAlignment="1">
      <alignment horizontal="right"/>
    </xf>
    <xf numFmtId="0" fontId="21" fillId="0" borderId="21" xfId="0" applyFont="1" applyBorder="1"/>
    <xf numFmtId="0" fontId="21" fillId="0" borderId="0" xfId="0" quotePrefix="1" applyFont="1"/>
    <xf numFmtId="2" fontId="21" fillId="0" borderId="17" xfId="0" applyNumberFormat="1" applyFont="1" applyBorder="1" applyAlignment="1">
      <alignment horizontal="right" vertical="center"/>
    </xf>
    <xf numFmtId="0" fontId="26" fillId="4" borderId="17" xfId="0" applyFont="1" applyFill="1" applyBorder="1" applyAlignment="1">
      <alignment horizontal="left" vertical="center"/>
    </xf>
    <xf numFmtId="0" fontId="21" fillId="0" borderId="17" xfId="0" applyFont="1" applyBorder="1" applyAlignment="1">
      <alignment horizontal="left" vertical="top" wrapText="1"/>
    </xf>
    <xf numFmtId="0" fontId="21" fillId="0" borderId="17" xfId="0" applyFont="1" applyBorder="1" applyAlignment="1">
      <alignment horizontal="left" vertical="top"/>
    </xf>
    <xf numFmtId="0" fontId="21" fillId="0" borderId="17" xfId="0" applyFont="1" applyBorder="1" applyAlignment="1">
      <alignment vertical="top" wrapText="1"/>
    </xf>
    <xf numFmtId="0" fontId="27" fillId="0" borderId="17" xfId="2" applyFont="1" applyBorder="1" applyAlignment="1">
      <alignment horizontal="left" vertical="top" wrapText="1"/>
    </xf>
    <xf numFmtId="0" fontId="21" fillId="0" borderId="17" xfId="0" applyFont="1" applyBorder="1" applyAlignment="1">
      <alignment vertical="top"/>
    </xf>
    <xf numFmtId="0" fontId="27" fillId="0" borderId="17" xfId="2" applyFont="1" applyFill="1" applyBorder="1" applyAlignment="1">
      <alignment horizontal="left" vertical="top" wrapText="1"/>
    </xf>
    <xf numFmtId="0" fontId="27" fillId="0" borderId="17" xfId="2" applyFont="1" applyFill="1" applyBorder="1" applyAlignment="1">
      <alignment vertical="top"/>
    </xf>
    <xf numFmtId="0" fontId="24" fillId="0" borderId="0" xfId="0" applyFont="1"/>
    <xf numFmtId="1" fontId="21" fillId="0" borderId="1" xfId="0" applyNumberFormat="1" applyFont="1" applyBorder="1" applyAlignment="1">
      <alignment horizontal="right" vertical="center"/>
    </xf>
    <xf numFmtId="0" fontId="21" fillId="0" borderId="24" xfId="0" applyFont="1" applyBorder="1" applyAlignment="1">
      <alignment horizontal="center" vertical="center"/>
    </xf>
    <xf numFmtId="0" fontId="21" fillId="0" borderId="50" xfId="0" applyFont="1" applyBorder="1" applyAlignment="1">
      <alignment horizontal="center" vertical="center" wrapText="1"/>
    </xf>
    <xf numFmtId="0" fontId="21" fillId="0" borderId="37" xfId="0" applyFont="1" applyBorder="1" applyAlignment="1">
      <alignment horizontal="center" vertical="center" wrapText="1"/>
    </xf>
    <xf numFmtId="0" fontId="21" fillId="0" borderId="0" xfId="4" applyFont="1"/>
    <xf numFmtId="0" fontId="21" fillId="0" borderId="17" xfId="0" applyFont="1" applyBorder="1" applyAlignment="1">
      <alignment horizontal="center"/>
    </xf>
    <xf numFmtId="49" fontId="21" fillId="0" borderId="1" xfId="3" applyNumberFormat="1" applyFont="1" applyFill="1" applyBorder="1" applyAlignment="1">
      <alignment horizontal="left" vertical="center"/>
    </xf>
    <xf numFmtId="0" fontId="27" fillId="0" borderId="36" xfId="2" applyFont="1" applyBorder="1" applyAlignment="1">
      <alignment horizontal="left" vertical="center"/>
    </xf>
    <xf numFmtId="0" fontId="21" fillId="0" borderId="52" xfId="0" applyFont="1" applyBorder="1" applyAlignment="1">
      <alignment horizontal="center" vertical="center"/>
    </xf>
    <xf numFmtId="49" fontId="34" fillId="11" borderId="17" xfId="0" applyNumberFormat="1" applyFont="1" applyFill="1" applyBorder="1"/>
    <xf numFmtId="2" fontId="21" fillId="0" borderId="2" xfId="0" applyNumberFormat="1" applyFont="1" applyBorder="1" applyAlignment="1">
      <alignment horizontal="right" vertical="center"/>
    </xf>
    <xf numFmtId="3" fontId="3" fillId="0" borderId="1" xfId="0" applyNumberFormat="1" applyFont="1" applyBorder="1" applyAlignment="1">
      <alignment horizontal="right" vertical="center"/>
    </xf>
    <xf numFmtId="164" fontId="21" fillId="0" borderId="17" xfId="5" applyNumberFormat="1" applyFont="1" applyBorder="1"/>
    <xf numFmtId="164" fontId="21" fillId="0" borderId="20" xfId="7" applyNumberFormat="1" applyFont="1" applyBorder="1" applyAlignment="1">
      <alignment horizontal="right"/>
    </xf>
    <xf numFmtId="164" fontId="21" fillId="0" borderId="1" xfId="7" applyNumberFormat="1" applyFont="1" applyBorder="1" applyAlignment="1">
      <alignment horizontal="right"/>
    </xf>
    <xf numFmtId="164" fontId="21" fillId="0" borderId="0" xfId="5" applyNumberFormat="1" applyFont="1"/>
    <xf numFmtId="164" fontId="21" fillId="0" borderId="17" xfId="7" applyNumberFormat="1" applyFont="1" applyBorder="1" applyAlignment="1">
      <alignment horizontal="right"/>
    </xf>
    <xf numFmtId="164" fontId="21" fillId="0" borderId="4" xfId="7" applyNumberFormat="1" applyFont="1" applyBorder="1" applyAlignment="1">
      <alignment horizontal="right"/>
    </xf>
    <xf numFmtId="164" fontId="21" fillId="0" borderId="4" xfId="6" applyNumberFormat="1" applyFont="1" applyFill="1" applyBorder="1" applyAlignment="1">
      <alignment horizontal="right"/>
    </xf>
    <xf numFmtId="164" fontId="21" fillId="0" borderId="15" xfId="6" applyNumberFormat="1" applyFont="1" applyFill="1" applyBorder="1" applyAlignment="1">
      <alignment horizontal="right"/>
    </xf>
    <xf numFmtId="164" fontId="21" fillId="0" borderId="1" xfId="6" applyNumberFormat="1" applyFont="1" applyFill="1" applyBorder="1" applyAlignment="1">
      <alignment horizontal="right"/>
    </xf>
    <xf numFmtId="164" fontId="21" fillId="0" borderId="1" xfId="8" applyNumberFormat="1" applyFont="1" applyFill="1" applyBorder="1" applyAlignment="1">
      <alignment horizontal="left" wrapText="1"/>
    </xf>
    <xf numFmtId="172" fontId="21" fillId="0" borderId="1" xfId="0" applyNumberFormat="1" applyFont="1" applyBorder="1" applyAlignment="1">
      <alignment horizontal="right"/>
    </xf>
    <xf numFmtId="172" fontId="21" fillId="0" borderId="1" xfId="3" applyNumberFormat="1" applyFont="1" applyFill="1" applyBorder="1" applyAlignment="1">
      <alignment horizontal="right"/>
    </xf>
    <xf numFmtId="172" fontId="21" fillId="0" borderId="1" xfId="7" applyNumberFormat="1" applyFont="1" applyBorder="1" applyAlignment="1">
      <alignment horizontal="right"/>
    </xf>
    <xf numFmtId="172" fontId="21" fillId="0" borderId="1" xfId="0" applyNumberFormat="1" applyFont="1" applyBorder="1" applyAlignment="1">
      <alignment horizontal="right" wrapText="1"/>
    </xf>
    <xf numFmtId="3" fontId="21" fillId="0" borderId="1" xfId="6" applyNumberFormat="1" applyFont="1" applyFill="1" applyBorder="1" applyAlignment="1">
      <alignment horizontal="right"/>
    </xf>
    <xf numFmtId="0" fontId="26" fillId="0" borderId="0" xfId="0" applyFont="1" applyAlignment="1">
      <alignment horizontal="left" vertical="top"/>
    </xf>
    <xf numFmtId="0" fontId="21" fillId="0" borderId="33" xfId="0" applyFont="1" applyBorder="1" applyAlignment="1">
      <alignment horizontal="center" vertical="center" wrapText="1"/>
    </xf>
    <xf numFmtId="0" fontId="21" fillId="0" borderId="30" xfId="0" applyFont="1" applyBorder="1" applyAlignment="1">
      <alignment horizontal="center" vertical="center" wrapText="1"/>
    </xf>
    <xf numFmtId="0" fontId="40" fillId="0" borderId="0" xfId="2" applyFont="1" applyFill="1" applyBorder="1" applyAlignment="1">
      <alignment horizontal="center" vertical="center"/>
    </xf>
    <xf numFmtId="0" fontId="21" fillId="4" borderId="26" xfId="0" applyFont="1" applyFill="1" applyBorder="1" applyAlignment="1">
      <alignment horizontal="center" vertical="center"/>
    </xf>
    <xf numFmtId="0" fontId="21" fillId="4" borderId="26" xfId="0" applyFont="1" applyFill="1" applyBorder="1" applyAlignment="1">
      <alignment horizontal="right" vertical="center"/>
    </xf>
    <xf numFmtId="3" fontId="21" fillId="0" borderId="28" xfId="0" applyNumberFormat="1" applyFont="1" applyBorder="1" applyAlignment="1">
      <alignment horizontal="right" vertical="center"/>
    </xf>
    <xf numFmtId="168" fontId="21" fillId="0" borderId="28" xfId="3" applyNumberFormat="1" applyFont="1" applyBorder="1" applyAlignment="1">
      <alignment horizontal="center" vertical="center"/>
    </xf>
    <xf numFmtId="168" fontId="21" fillId="0" borderId="29" xfId="3" applyNumberFormat="1" applyFont="1" applyBorder="1" applyAlignment="1">
      <alignment horizontal="center" vertical="center"/>
    </xf>
    <xf numFmtId="168" fontId="21" fillId="0" borderId="17" xfId="3" applyNumberFormat="1" applyFont="1" applyBorder="1" applyAlignment="1">
      <alignment horizontal="center" vertical="center"/>
    </xf>
    <xf numFmtId="168" fontId="21" fillId="0" borderId="34" xfId="3" applyNumberFormat="1" applyFont="1" applyBorder="1" applyAlignment="1">
      <alignment horizontal="center" vertical="center"/>
    </xf>
    <xf numFmtId="1" fontId="21" fillId="0" borderId="17" xfId="0" applyNumberFormat="1" applyFont="1" applyBorder="1" applyAlignment="1">
      <alignment horizontal="right" vertical="center"/>
    </xf>
    <xf numFmtId="0" fontId="22" fillId="0" borderId="17" xfId="0" applyFont="1" applyBorder="1" applyAlignment="1">
      <alignment horizontal="center" vertical="center"/>
    </xf>
    <xf numFmtId="168" fontId="21" fillId="0" borderId="34" xfId="3" applyNumberFormat="1" applyFont="1" applyBorder="1" applyAlignment="1">
      <alignment horizontal="center" vertical="center" wrapText="1"/>
    </xf>
    <xf numFmtId="0" fontId="21" fillId="0" borderId="17" xfId="0" applyFont="1" applyBorder="1" applyAlignment="1">
      <alignment horizontal="right" vertical="center" wrapText="1"/>
    </xf>
    <xf numFmtId="1" fontId="21" fillId="0" borderId="17" xfId="0" applyNumberFormat="1" applyFont="1" applyBorder="1" applyAlignment="1">
      <alignment horizontal="right" vertical="center" wrapText="1"/>
    </xf>
    <xf numFmtId="0" fontId="21" fillId="0" borderId="31" xfId="0" applyFont="1" applyBorder="1" applyAlignment="1">
      <alignment horizontal="left" vertical="center" wrapText="1"/>
    </xf>
    <xf numFmtId="0" fontId="21" fillId="0" borderId="31" xfId="0" applyFont="1" applyBorder="1" applyAlignment="1">
      <alignment horizontal="right" vertical="center" wrapText="1"/>
    </xf>
    <xf numFmtId="168" fontId="21" fillId="0" borderId="31" xfId="3" applyNumberFormat="1" applyFont="1" applyBorder="1" applyAlignment="1">
      <alignment horizontal="center" vertical="center"/>
    </xf>
    <xf numFmtId="168" fontId="21" fillId="0" borderId="32" xfId="3" applyNumberFormat="1" applyFont="1" applyBorder="1" applyAlignment="1">
      <alignment horizontal="center" vertical="center"/>
    </xf>
    <xf numFmtId="0" fontId="21" fillId="0" borderId="28" xfId="0" applyFont="1" applyBorder="1" applyAlignment="1">
      <alignment horizontal="left" vertical="center" wrapText="1"/>
    </xf>
    <xf numFmtId="2" fontId="21" fillId="0" borderId="28" xfId="0" applyNumberFormat="1" applyFont="1" applyBorder="1" applyAlignment="1">
      <alignment horizontal="right" vertical="center" wrapText="1"/>
    </xf>
    <xf numFmtId="0" fontId="21" fillId="0" borderId="31" xfId="3" applyNumberFormat="1" applyFont="1" applyBorder="1" applyAlignment="1">
      <alignment horizontal="center" vertical="center"/>
    </xf>
    <xf numFmtId="2" fontId="21" fillId="0" borderId="31" xfId="3" applyNumberFormat="1" applyFont="1" applyBorder="1" applyAlignment="1">
      <alignment horizontal="right" vertical="center"/>
    </xf>
    <xf numFmtId="168" fontId="21" fillId="0" borderId="32" xfId="3" applyNumberFormat="1" applyFont="1" applyBorder="1" applyAlignment="1">
      <alignment horizontal="center" vertical="center" wrapText="1"/>
    </xf>
    <xf numFmtId="3" fontId="21" fillId="0" borderId="17" xfId="4" applyNumberFormat="1" applyFont="1" applyBorder="1" applyAlignment="1">
      <alignment horizontal="right"/>
    </xf>
    <xf numFmtId="3" fontId="21" fillId="3" borderId="17" xfId="0" applyNumberFormat="1" applyFont="1" applyFill="1" applyBorder="1" applyAlignment="1">
      <alignment horizontal="right"/>
    </xf>
    <xf numFmtId="3" fontId="21" fillId="0" borderId="24" xfId="4" applyNumberFormat="1" applyFont="1" applyBorder="1" applyAlignment="1">
      <alignment horizontal="right"/>
    </xf>
    <xf numFmtId="2" fontId="21" fillId="0" borderId="10" xfId="4" applyNumberFormat="1" applyFont="1" applyBorder="1" applyAlignment="1">
      <alignment horizontal="right"/>
    </xf>
    <xf numFmtId="2" fontId="21" fillId="0" borderId="10" xfId="0" applyNumberFormat="1" applyFont="1" applyBorder="1" applyAlignment="1">
      <alignment horizontal="right"/>
    </xf>
    <xf numFmtId="4" fontId="21" fillId="0" borderId="10" xfId="0" applyNumberFormat="1" applyFont="1" applyBorder="1" applyAlignment="1">
      <alignment horizontal="right"/>
    </xf>
    <xf numFmtId="1" fontId="21" fillId="0" borderId="10" xfId="4" applyNumberFormat="1" applyFont="1" applyBorder="1" applyAlignment="1">
      <alignment horizontal="right"/>
    </xf>
    <xf numFmtId="1" fontId="21" fillId="0" borderId="10" xfId="0" applyNumberFormat="1" applyFont="1" applyBorder="1" applyAlignment="1">
      <alignment horizontal="right"/>
    </xf>
    <xf numFmtId="3" fontId="21" fillId="0" borderId="10" xfId="4" applyNumberFormat="1" applyFont="1" applyBorder="1" applyAlignment="1">
      <alignment horizontal="right"/>
    </xf>
    <xf numFmtId="3" fontId="21" fillId="0" borderId="10" xfId="0" applyNumberFormat="1" applyFont="1" applyBorder="1" applyAlignment="1">
      <alignment horizontal="right"/>
    </xf>
    <xf numFmtId="1" fontId="21" fillId="0" borderId="10" xfId="3" applyNumberFormat="1" applyFont="1" applyFill="1" applyBorder="1" applyAlignment="1">
      <alignment horizontal="right"/>
    </xf>
    <xf numFmtId="3" fontId="21" fillId="0" borderId="22" xfId="0" applyNumberFormat="1" applyFont="1" applyBorder="1" applyAlignment="1">
      <alignment horizontal="right"/>
    </xf>
    <xf numFmtId="3" fontId="21" fillId="0" borderId="23" xfId="0" applyNumberFormat="1" applyFont="1" applyBorder="1" applyAlignment="1">
      <alignment horizontal="right"/>
    </xf>
    <xf numFmtId="0" fontId="21" fillId="4" borderId="17" xfId="0" applyFont="1" applyFill="1" applyBorder="1" applyAlignment="1">
      <alignment vertical="center" wrapText="1"/>
    </xf>
    <xf numFmtId="3" fontId="21" fillId="0" borderId="1" xfId="7" applyNumberFormat="1" applyFont="1" applyBorder="1"/>
    <xf numFmtId="3" fontId="21" fillId="0" borderId="1" xfId="7" applyNumberFormat="1" applyFont="1" applyBorder="1" applyAlignment="1">
      <alignment vertical="center"/>
    </xf>
    <xf numFmtId="3" fontId="21" fillId="0" borderId="5" xfId="7" applyNumberFormat="1" applyFont="1" applyBorder="1" applyAlignment="1">
      <alignment vertical="center"/>
    </xf>
    <xf numFmtId="3" fontId="21" fillId="0" borderId="17" xfId="7" applyNumberFormat="1" applyFont="1" applyBorder="1" applyAlignment="1">
      <alignment vertical="center"/>
    </xf>
    <xf numFmtId="3" fontId="21" fillId="0" borderId="2" xfId="6" applyNumberFormat="1" applyFont="1" applyFill="1" applyBorder="1" applyAlignment="1">
      <alignment horizontal="right"/>
    </xf>
    <xf numFmtId="0" fontId="41" fillId="0" borderId="0" xfId="2" applyFont="1" applyAlignment="1">
      <alignment horizontal="left"/>
    </xf>
    <xf numFmtId="0" fontId="41" fillId="0" borderId="0" xfId="2" applyFont="1" applyAlignment="1">
      <alignment vertical="center"/>
    </xf>
    <xf numFmtId="0" fontId="41" fillId="0" borderId="0" xfId="2" applyFont="1" applyAlignment="1">
      <alignment horizontal="left" vertical="top" wrapText="1"/>
    </xf>
    <xf numFmtId="0" fontId="26" fillId="0" borderId="0" xfId="0" applyFont="1" applyAlignment="1">
      <alignment horizontal="left" vertical="top" wrapText="1"/>
    </xf>
    <xf numFmtId="0" fontId="21" fillId="0" borderId="17" xfId="2" applyFont="1" applyBorder="1" applyAlignment="1">
      <alignment horizontal="left" vertical="top" wrapText="1"/>
    </xf>
    <xf numFmtId="0" fontId="21" fillId="0" borderId="17" xfId="2" applyFont="1" applyFill="1" applyBorder="1" applyAlignment="1">
      <alignment horizontal="left" vertical="top" wrapText="1"/>
    </xf>
    <xf numFmtId="0" fontId="21" fillId="0" borderId="0" xfId="4" applyFont="1" applyAlignment="1">
      <alignment vertical="top" wrapText="1"/>
    </xf>
    <xf numFmtId="1" fontId="21" fillId="0" borderId="0" xfId="0" applyNumberFormat="1" applyFont="1" applyAlignment="1">
      <alignment horizontal="right" vertical="center"/>
    </xf>
    <xf numFmtId="2" fontId="21" fillId="2" borderId="0" xfId="3" quotePrefix="1" applyNumberFormat="1" applyFont="1" applyFill="1" applyBorder="1" applyAlignment="1">
      <alignment horizontal="right"/>
    </xf>
    <xf numFmtId="0" fontId="0" fillId="0" borderId="21" xfId="0" applyBorder="1"/>
    <xf numFmtId="0" fontId="26" fillId="4" borderId="17" xfId="0" applyFont="1" applyFill="1" applyBorder="1" applyAlignment="1">
      <alignment horizontal="centerContinuous" vertical="center" wrapText="1"/>
    </xf>
    <xf numFmtId="0" fontId="21" fillId="0" borderId="0" xfId="2" applyFont="1" applyAlignment="1">
      <alignment vertical="top"/>
    </xf>
    <xf numFmtId="0" fontId="21" fillId="0" borderId="0" xfId="7" applyFont="1" applyAlignment="1">
      <alignment horizontal="left" vertical="top"/>
    </xf>
    <xf numFmtId="0" fontId="21" fillId="0" borderId="0" xfId="7" applyFont="1" applyAlignment="1">
      <alignment horizontal="left" vertical="top" wrapText="1"/>
    </xf>
    <xf numFmtId="0" fontId="26" fillId="0" borderId="0" xfId="0" applyFont="1" applyAlignment="1">
      <alignment vertical="top"/>
    </xf>
    <xf numFmtId="0" fontId="40" fillId="0" borderId="0" xfId="2" applyFont="1" applyAlignment="1">
      <alignment horizontal="left" vertical="top"/>
    </xf>
    <xf numFmtId="0" fontId="41" fillId="0" borderId="0" xfId="2" applyFont="1" applyAlignment="1">
      <alignment horizontal="left" vertical="top"/>
    </xf>
    <xf numFmtId="0" fontId="42" fillId="0" borderId="0" xfId="2" applyFont="1" applyAlignment="1">
      <alignment horizontal="left" vertical="top"/>
    </xf>
    <xf numFmtId="0" fontId="21" fillId="0" borderId="0" xfId="0" applyFont="1" applyAlignment="1">
      <alignment vertical="top" wrapText="1"/>
    </xf>
    <xf numFmtId="0" fontId="21" fillId="4" borderId="53" xfId="0" applyFont="1" applyFill="1" applyBorder="1" applyAlignment="1">
      <alignment horizontal="left" vertical="center"/>
    </xf>
    <xf numFmtId="0" fontId="21" fillId="4" borderId="54" xfId="0" applyFont="1" applyFill="1" applyBorder="1" applyAlignment="1">
      <alignment horizontal="left" vertical="center"/>
    </xf>
    <xf numFmtId="3" fontId="21" fillId="0" borderId="2" xfId="0" applyNumberFormat="1" applyFont="1" applyBorder="1" applyAlignment="1">
      <alignment horizontal="right" vertical="center"/>
    </xf>
    <xf numFmtId="3" fontId="21" fillId="0" borderId="2" xfId="0" applyNumberFormat="1" applyFont="1" applyBorder="1" applyAlignment="1">
      <alignment horizontal="right" vertical="center" wrapText="1"/>
    </xf>
    <xf numFmtId="3" fontId="21" fillId="0" borderId="17" xfId="3" applyNumberFormat="1" applyFont="1" applyBorder="1" applyAlignment="1">
      <alignment horizontal="right" vertical="center"/>
    </xf>
    <xf numFmtId="169" fontId="21" fillId="0" borderId="17" xfId="3" applyNumberFormat="1" applyFont="1" applyBorder="1" applyAlignment="1">
      <alignment horizontal="right" vertical="center"/>
    </xf>
    <xf numFmtId="49" fontId="21" fillId="0" borderId="24" xfId="0" applyNumberFormat="1" applyFont="1" applyBorder="1" applyAlignment="1">
      <alignment horizontal="left" vertical="top" wrapText="1"/>
    </xf>
    <xf numFmtId="0" fontId="25" fillId="6" borderId="0" xfId="0" applyFont="1" applyFill="1" applyAlignment="1">
      <alignment horizontal="center" vertical="center"/>
    </xf>
    <xf numFmtId="0" fontId="21" fillId="0" borderId="0" xfId="0" applyFont="1" applyAlignment="1">
      <alignment horizontal="left" vertical="top" wrapText="1"/>
    </xf>
    <xf numFmtId="0" fontId="21" fillId="0" borderId="0" xfId="2" applyFont="1" applyAlignment="1">
      <alignment horizontal="left" vertical="top" wrapText="1"/>
    </xf>
    <xf numFmtId="0" fontId="20" fillId="6" borderId="0" xfId="0" applyFont="1" applyFill="1" applyAlignment="1">
      <alignment horizontal="center" vertical="center"/>
    </xf>
    <xf numFmtId="0" fontId="21" fillId="2" borderId="0" xfId="0" applyFont="1" applyFill="1" applyAlignment="1">
      <alignment horizontal="left" vertical="top" wrapText="1"/>
    </xf>
    <xf numFmtId="0" fontId="21" fillId="2" borderId="0" xfId="0" applyFont="1" applyFill="1" applyAlignment="1">
      <alignment horizontal="left" vertical="top"/>
    </xf>
    <xf numFmtId="0" fontId="21" fillId="0" borderId="45" xfId="0" applyFont="1" applyBorder="1" applyAlignment="1">
      <alignment horizontal="center" vertical="center" wrapText="1"/>
    </xf>
    <xf numFmtId="0" fontId="21" fillId="0" borderId="39"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47" xfId="0" applyFont="1" applyBorder="1" applyAlignment="1">
      <alignment horizontal="center" vertical="center" wrapText="1"/>
    </xf>
    <xf numFmtId="0" fontId="21" fillId="4" borderId="38" xfId="0" applyFont="1" applyFill="1" applyBorder="1" applyAlignment="1">
      <alignment horizontal="center" vertical="center"/>
    </xf>
    <xf numFmtId="0" fontId="21" fillId="4" borderId="39" xfId="0" applyFont="1" applyFill="1" applyBorder="1" applyAlignment="1">
      <alignment horizontal="center" vertical="center"/>
    </xf>
    <xf numFmtId="0" fontId="21" fillId="0" borderId="42" xfId="0" applyFont="1" applyBorder="1" applyAlignment="1">
      <alignment wrapText="1"/>
    </xf>
    <xf numFmtId="0" fontId="21" fillId="0" borderId="43" xfId="0" applyFont="1" applyBorder="1" applyAlignment="1">
      <alignment wrapText="1"/>
    </xf>
    <xf numFmtId="0" fontId="21" fillId="0" borderId="27" xfId="0" applyFont="1" applyBorder="1" applyAlignment="1">
      <alignment horizontal="center" vertical="center" wrapText="1"/>
    </xf>
    <xf numFmtId="0" fontId="21" fillId="0" borderId="33" xfId="0" applyFont="1" applyBorder="1" applyAlignment="1">
      <alignment horizontal="center" vertical="center" wrapText="1"/>
    </xf>
    <xf numFmtId="0" fontId="21" fillId="0" borderId="30" xfId="0" applyFont="1" applyBorder="1" applyAlignment="1">
      <alignment horizontal="center" vertical="center" wrapText="1"/>
    </xf>
    <xf numFmtId="0" fontId="21" fillId="0" borderId="17" xfId="0" applyFont="1" applyBorder="1" applyAlignment="1">
      <alignment horizontal="center" vertical="center" wrapText="1"/>
    </xf>
    <xf numFmtId="0" fontId="21" fillId="0" borderId="31" xfId="0" applyFont="1" applyBorder="1" applyAlignment="1">
      <alignment horizontal="center" vertical="center" wrapText="1"/>
    </xf>
    <xf numFmtId="0" fontId="21" fillId="4" borderId="40" xfId="0" applyFont="1" applyFill="1" applyBorder="1" applyAlignment="1">
      <alignment horizontal="center" vertical="center"/>
    </xf>
    <xf numFmtId="0" fontId="21" fillId="0" borderId="51" xfId="0" applyFont="1" applyBorder="1" applyAlignment="1">
      <alignment horizontal="center" vertical="center"/>
    </xf>
    <xf numFmtId="0" fontId="21" fillId="0" borderId="30" xfId="0" applyFont="1" applyBorder="1" applyAlignment="1">
      <alignment horizontal="center" vertical="center"/>
    </xf>
    <xf numFmtId="0" fontId="21" fillId="0" borderId="27" xfId="0" applyFont="1" applyBorder="1" applyAlignment="1">
      <alignment horizontal="center" vertical="center"/>
    </xf>
    <xf numFmtId="0" fontId="21" fillId="0" borderId="35" xfId="0" applyFont="1" applyBorder="1" applyAlignment="1">
      <alignment horizontal="center" vertical="center"/>
    </xf>
    <xf numFmtId="0" fontId="41" fillId="0" borderId="36" xfId="2" applyFont="1" applyFill="1" applyBorder="1" applyAlignment="1">
      <alignment horizontal="center" vertical="center" wrapText="1"/>
    </xf>
    <xf numFmtId="0" fontId="21" fillId="4" borderId="25" xfId="0" applyFont="1" applyFill="1" applyBorder="1" applyAlignment="1">
      <alignment horizontal="center" vertical="center"/>
    </xf>
    <xf numFmtId="168" fontId="21" fillId="0" borderId="24" xfId="3" applyNumberFormat="1" applyFont="1" applyFill="1" applyBorder="1" applyAlignment="1">
      <alignment horizontal="center" vertical="center"/>
    </xf>
    <xf numFmtId="0" fontId="21" fillId="0" borderId="28" xfId="0" applyFont="1" applyBorder="1" applyAlignment="1">
      <alignment horizontal="center" vertical="center" wrapText="1"/>
    </xf>
    <xf numFmtId="0" fontId="21" fillId="0" borderId="17" xfId="2" applyFont="1" applyBorder="1" applyAlignment="1">
      <alignment horizontal="center" vertical="center" wrapText="1"/>
    </xf>
    <xf numFmtId="0" fontId="41" fillId="0" borderId="17" xfId="2" applyFont="1" applyBorder="1" applyAlignment="1">
      <alignment horizontal="center" vertical="center" wrapText="1"/>
    </xf>
    <xf numFmtId="0" fontId="21" fillId="0" borderId="41" xfId="0" applyFont="1" applyBorder="1" applyAlignment="1">
      <alignment wrapText="1"/>
    </xf>
    <xf numFmtId="0" fontId="21" fillId="0" borderId="44" xfId="0" applyFont="1" applyBorder="1" applyAlignment="1">
      <alignment wrapText="1"/>
    </xf>
    <xf numFmtId="0" fontId="21" fillId="0" borderId="28" xfId="2" applyFont="1" applyBorder="1" applyAlignment="1">
      <alignment horizontal="center" vertical="center" wrapText="1"/>
    </xf>
    <xf numFmtId="0" fontId="41" fillId="0" borderId="28" xfId="2" applyFont="1" applyBorder="1" applyAlignment="1">
      <alignment horizontal="center" vertical="center" wrapText="1"/>
    </xf>
    <xf numFmtId="0" fontId="21" fillId="0" borderId="34" xfId="0" applyFont="1" applyBorder="1" applyAlignment="1">
      <alignment horizontal="center" vertical="center" wrapText="1"/>
    </xf>
    <xf numFmtId="0" fontId="21" fillId="0" borderId="32" xfId="0" applyFont="1" applyBorder="1" applyAlignment="1">
      <alignment horizontal="center" vertical="center" wrapText="1"/>
    </xf>
    <xf numFmtId="0" fontId="21" fillId="0" borderId="31" xfId="2" applyFont="1" applyBorder="1" applyAlignment="1">
      <alignment horizontal="center" vertical="center" wrapText="1"/>
    </xf>
    <xf numFmtId="0" fontId="21" fillId="0" borderId="17" xfId="0" applyFont="1" applyBorder="1" applyAlignment="1">
      <alignment horizontal="center" vertical="center"/>
    </xf>
    <xf numFmtId="0" fontId="21" fillId="0" borderId="31" xfId="0" applyFont="1" applyBorder="1" applyAlignment="1">
      <alignment horizontal="center" vertical="center"/>
    </xf>
    <xf numFmtId="0" fontId="26" fillId="4" borderId="38" xfId="0" applyFont="1" applyFill="1" applyBorder="1" applyAlignment="1">
      <alignment horizontal="center" vertical="center"/>
    </xf>
    <xf numFmtId="0" fontId="26" fillId="4" borderId="39" xfId="0" applyFont="1" applyFill="1" applyBorder="1" applyAlignment="1">
      <alignment horizontal="center" vertical="center"/>
    </xf>
    <xf numFmtId="0" fontId="26" fillId="4" borderId="40" xfId="0" applyFont="1" applyFill="1" applyBorder="1" applyAlignment="1">
      <alignment horizontal="center" vertical="center"/>
    </xf>
    <xf numFmtId="0" fontId="21" fillId="0" borderId="33" xfId="0" applyFont="1" applyBorder="1" applyAlignment="1">
      <alignment horizontal="center" vertical="center"/>
    </xf>
    <xf numFmtId="0" fontId="21" fillId="0" borderId="28" xfId="0" applyFont="1" applyBorder="1" applyAlignment="1">
      <alignment horizontal="left" vertical="center"/>
    </xf>
    <xf numFmtId="0" fontId="21" fillId="0" borderId="17" xfId="0" applyFont="1" applyBorder="1" applyAlignment="1">
      <alignment horizontal="left" vertical="center"/>
    </xf>
    <xf numFmtId="0" fontId="21" fillId="0" borderId="17" xfId="0" applyFont="1" applyBorder="1" applyAlignment="1">
      <alignment horizontal="left" vertical="center" wrapText="1"/>
    </xf>
    <xf numFmtId="0" fontId="21" fillId="0" borderId="17" xfId="0" applyFont="1" applyBorder="1" applyAlignment="1">
      <alignment vertical="center"/>
    </xf>
    <xf numFmtId="0" fontId="27" fillId="0" borderId="0" xfId="2" applyFont="1" applyAlignment="1">
      <alignment horizontal="left" vertical="top" wrapText="1"/>
    </xf>
    <xf numFmtId="0" fontId="21" fillId="4" borderId="17" xfId="0" applyFont="1" applyFill="1" applyBorder="1" applyAlignment="1">
      <alignment horizontal="center" vertical="center"/>
    </xf>
    <xf numFmtId="3" fontId="21" fillId="5" borderId="17" xfId="0" applyNumberFormat="1" applyFont="1" applyFill="1" applyBorder="1" applyAlignment="1">
      <alignment horizontal="center" vertical="center"/>
    </xf>
    <xf numFmtId="170" fontId="21" fillId="0" borderId="17" xfId="3" applyNumberFormat="1" applyFont="1" applyFill="1" applyBorder="1" applyAlignment="1">
      <alignment horizontal="center" vertical="center"/>
    </xf>
    <xf numFmtId="3" fontId="21" fillId="0" borderId="17" xfId="0" applyNumberFormat="1" applyFont="1" applyBorder="1" applyAlignment="1">
      <alignment horizontal="center" vertical="center"/>
    </xf>
    <xf numFmtId="1" fontId="23" fillId="0" borderId="0" xfId="4" applyNumberFormat="1" applyFont="1" applyAlignment="1">
      <alignment horizontal="left" vertical="center" wrapText="1"/>
    </xf>
    <xf numFmtId="0" fontId="21" fillId="0" borderId="0" xfId="4" applyFont="1" applyAlignment="1">
      <alignment horizontal="left" vertical="top" wrapText="1"/>
    </xf>
    <xf numFmtId="0" fontId="23" fillId="2" borderId="0" xfId="4" applyFont="1" applyFill="1" applyAlignment="1">
      <alignment horizontal="left" vertical="top" wrapText="1"/>
    </xf>
    <xf numFmtId="1" fontId="23" fillId="0" borderId="0" xfId="4" applyNumberFormat="1" applyFont="1" applyAlignment="1">
      <alignment horizontal="left" wrapText="1"/>
    </xf>
    <xf numFmtId="49" fontId="23" fillId="0" borderId="0" xfId="4" applyNumberFormat="1" applyFont="1" applyAlignment="1">
      <alignment horizontal="left" vertical="center" wrapText="1"/>
    </xf>
    <xf numFmtId="0" fontId="20" fillId="6" borderId="8" xfId="0" applyFont="1" applyFill="1" applyBorder="1" applyAlignment="1">
      <alignment horizontal="center" vertical="center"/>
    </xf>
    <xf numFmtId="0" fontId="21" fillId="0" borderId="0" xfId="4" applyFont="1" applyAlignment="1">
      <alignment vertical="top" wrapText="1"/>
    </xf>
    <xf numFmtId="0" fontId="23" fillId="0" borderId="7" xfId="4" applyFont="1" applyBorder="1" applyAlignment="1">
      <alignment horizontal="left" vertical="center"/>
    </xf>
    <xf numFmtId="0" fontId="23" fillId="0" borderId="7" xfId="0" applyFont="1" applyBorder="1" applyAlignment="1">
      <alignment horizontal="left" vertical="center"/>
    </xf>
    <xf numFmtId="0" fontId="23" fillId="0" borderId="7" xfId="0" applyFont="1" applyBorder="1" applyAlignment="1">
      <alignment horizontal="left" vertical="center" wrapText="1"/>
    </xf>
    <xf numFmtId="0" fontId="23" fillId="0" borderId="0" xfId="0" applyFont="1" applyAlignment="1">
      <alignment horizontal="left" vertical="center" wrapText="1"/>
    </xf>
    <xf numFmtId="0" fontId="23" fillId="0" borderId="7" xfId="0" applyFont="1" applyBorder="1" applyAlignment="1">
      <alignment horizontal="left" wrapText="1"/>
    </xf>
    <xf numFmtId="0" fontId="23" fillId="0" borderId="0" xfId="0" applyFont="1" applyAlignment="1">
      <alignment horizontal="left" wrapText="1"/>
    </xf>
    <xf numFmtId="0" fontId="21" fillId="0" borderId="0" xfId="0" applyFont="1" applyAlignment="1">
      <alignment horizontal="left" vertical="top"/>
    </xf>
    <xf numFmtId="0" fontId="21" fillId="0" borderId="0" xfId="0" applyFont="1" applyAlignment="1">
      <alignment horizontal="left" wrapText="1"/>
    </xf>
    <xf numFmtId="0" fontId="23" fillId="0" borderId="0" xfId="0" applyFont="1" applyAlignment="1">
      <alignment horizontal="left" vertical="top" wrapText="1"/>
    </xf>
    <xf numFmtId="0" fontId="23" fillId="0" borderId="52" xfId="0" applyFont="1" applyBorder="1" applyAlignment="1">
      <alignment horizontal="left" wrapText="1"/>
    </xf>
    <xf numFmtId="0" fontId="23" fillId="0" borderId="0" xfId="7" applyFont="1" applyAlignment="1">
      <alignment horizontal="left" vertical="center" wrapText="1"/>
    </xf>
    <xf numFmtId="0" fontId="23" fillId="0" borderId="7" xfId="7" applyFont="1" applyBorder="1" applyAlignment="1">
      <alignment horizontal="left" vertical="center" wrapText="1"/>
    </xf>
    <xf numFmtId="0" fontId="23" fillId="0" borderId="3" xfId="0" applyFont="1" applyBorder="1" applyAlignment="1">
      <alignment horizontal="left"/>
    </xf>
    <xf numFmtId="0" fontId="23" fillId="0" borderId="7" xfId="7" applyFont="1" applyBorder="1" applyAlignment="1">
      <alignment horizontal="left" vertical="center"/>
    </xf>
    <xf numFmtId="0" fontId="23" fillId="0" borderId="7" xfId="7" applyFont="1" applyBorder="1" applyAlignment="1">
      <alignment horizontal="left"/>
    </xf>
    <xf numFmtId="0" fontId="23" fillId="0" borderId="0" xfId="7" applyFont="1" applyAlignment="1">
      <alignment horizontal="left"/>
    </xf>
    <xf numFmtId="0" fontId="23" fillId="0" borderId="7" xfId="7" applyFont="1" applyBorder="1" applyAlignment="1">
      <alignment horizontal="left" wrapText="1"/>
    </xf>
    <xf numFmtId="0" fontId="21" fillId="4" borderId="19" xfId="0" applyFont="1" applyFill="1" applyBorder="1" applyAlignment="1">
      <alignment horizontal="right" wrapText="1"/>
    </xf>
    <xf numFmtId="0" fontId="21" fillId="4" borderId="53" xfId="0" applyFont="1" applyFill="1" applyBorder="1" applyAlignment="1">
      <alignment horizontal="right" wrapText="1"/>
    </xf>
    <xf numFmtId="0" fontId="23" fillId="0" borderId="52" xfId="7" applyFont="1" applyBorder="1" applyAlignment="1">
      <alignment horizontal="left" vertical="center" wrapText="1"/>
    </xf>
    <xf numFmtId="0" fontId="21" fillId="4" borderId="17" xfId="0" applyFont="1" applyFill="1" applyBorder="1" applyAlignment="1">
      <alignment horizontal="right"/>
    </xf>
    <xf numFmtId="0" fontId="24" fillId="0" borderId="0" xfId="0" applyFont="1" applyAlignment="1">
      <alignment horizontal="left" vertical="center" wrapText="1"/>
    </xf>
    <xf numFmtId="0" fontId="21" fillId="0" borderId="0" xfId="7" applyFont="1" applyAlignment="1">
      <alignment horizontal="left" vertical="top" wrapText="1"/>
    </xf>
    <xf numFmtId="0" fontId="23" fillId="2" borderId="0" xfId="7" applyFont="1" applyFill="1" applyAlignment="1">
      <alignment wrapText="1"/>
    </xf>
    <xf numFmtId="0" fontId="21" fillId="0" borderId="0" xfId="7" applyFont="1" applyAlignment="1">
      <alignment horizontal="left" vertical="top"/>
    </xf>
    <xf numFmtId="0" fontId="21" fillId="4" borderId="5" xfId="0" applyFont="1" applyFill="1" applyBorder="1" applyAlignment="1">
      <alignment horizontal="right" wrapText="1"/>
    </xf>
    <xf numFmtId="0" fontId="21" fillId="4" borderId="6" xfId="0" applyFont="1" applyFill="1" applyBorder="1" applyAlignment="1">
      <alignment horizontal="right" wrapText="1"/>
    </xf>
    <xf numFmtId="0" fontId="23" fillId="0" borderId="7" xfId="0" applyFont="1" applyBorder="1" applyAlignment="1">
      <alignment horizontal="left" vertical="top" wrapText="1"/>
    </xf>
    <xf numFmtId="0" fontId="33" fillId="6" borderId="0" xfId="0" applyFont="1" applyFill="1" applyAlignment="1">
      <alignment horizontal="center" vertical="center"/>
    </xf>
    <xf numFmtId="0" fontId="40" fillId="0" borderId="0" xfId="2" applyFont="1" applyAlignment="1">
      <alignment horizontal="left" vertical="top"/>
    </xf>
    <xf numFmtId="0" fontId="27" fillId="2" borderId="0" xfId="2" applyFont="1" applyFill="1" applyAlignment="1">
      <alignment horizontal="left" vertical="top" wrapText="1"/>
    </xf>
    <xf numFmtId="0" fontId="26" fillId="0" borderId="0" xfId="0" applyFont="1" applyAlignment="1">
      <alignment horizontal="left" vertical="top" wrapText="1"/>
    </xf>
    <xf numFmtId="0" fontId="21" fillId="2" borderId="16" xfId="0" applyFont="1" applyFill="1" applyBorder="1" applyAlignment="1">
      <alignment horizontal="center" vertical="center"/>
    </xf>
    <xf numFmtId="0" fontId="23" fillId="0" borderId="0" xfId="0" applyFont="1" applyAlignment="1">
      <alignment horizontal="left" vertical="center"/>
    </xf>
    <xf numFmtId="0" fontId="23" fillId="0" borderId="0" xfId="0" applyFont="1" applyAlignment="1">
      <alignment horizontal="left"/>
    </xf>
    <xf numFmtId="0" fontId="20" fillId="12" borderId="0" xfId="0" applyFont="1" applyFill="1" applyAlignment="1">
      <alignment horizontal="center" vertical="center"/>
    </xf>
    <xf numFmtId="0" fontId="23" fillId="2" borderId="7" xfId="0" applyFont="1" applyFill="1" applyBorder="1" applyAlignment="1">
      <alignment horizontal="left" vertical="top" wrapText="1"/>
    </xf>
    <xf numFmtId="0" fontId="23" fillId="0" borderId="0" xfId="0" applyFont="1" applyAlignment="1">
      <alignment vertical="top" wrapText="1"/>
    </xf>
    <xf numFmtId="0" fontId="23" fillId="0" borderId="7" xfId="0" applyFont="1" applyBorder="1" applyAlignment="1">
      <alignment horizontal="left"/>
    </xf>
    <xf numFmtId="0" fontId="24" fillId="0" borderId="0" xfId="0" applyFont="1" applyAlignment="1">
      <alignment horizontal="left"/>
    </xf>
    <xf numFmtId="0" fontId="23" fillId="2" borderId="0" xfId="0" applyFont="1" applyFill="1" applyAlignment="1">
      <alignment horizontal="left" vertical="top" wrapText="1"/>
    </xf>
    <xf numFmtId="0" fontId="23" fillId="2" borderId="0" xfId="0" applyFont="1" applyFill="1" applyAlignment="1">
      <alignment horizontal="left" vertical="center"/>
    </xf>
    <xf numFmtId="0" fontId="20" fillId="6" borderId="0" xfId="0" applyFont="1" applyFill="1" applyAlignment="1">
      <alignment horizontal="center" vertical="center" wrapText="1"/>
    </xf>
    <xf numFmtId="0" fontId="27" fillId="0" borderId="17" xfId="2" applyFont="1" applyBorder="1" applyAlignment="1">
      <alignment horizontal="center" vertical="center" wrapText="1"/>
    </xf>
    <xf numFmtId="0" fontId="27" fillId="0" borderId="24" xfId="2" applyFont="1" applyBorder="1" applyAlignment="1">
      <alignment horizontal="center" vertical="center"/>
    </xf>
    <xf numFmtId="49" fontId="21" fillId="0" borderId="17" xfId="0" applyNumberFormat="1" applyFont="1" applyBorder="1" applyAlignment="1">
      <alignment horizontal="left" vertical="top" wrapText="1"/>
    </xf>
    <xf numFmtId="0" fontId="21" fillId="0" borderId="36" xfId="0" applyFont="1" applyBorder="1" applyAlignment="1">
      <alignment horizontal="center" vertical="center"/>
    </xf>
    <xf numFmtId="0" fontId="21" fillId="0" borderId="55" xfId="0" applyFont="1" applyBorder="1" applyAlignment="1">
      <alignment horizontal="center" vertical="center"/>
    </xf>
    <xf numFmtId="0" fontId="21" fillId="0" borderId="24" xfId="0" applyFont="1" applyBorder="1" applyAlignment="1">
      <alignment horizontal="center" vertical="center"/>
    </xf>
  </cellXfs>
  <cellStyles count="9">
    <cellStyle name="Comma" xfId="3" builtinId="3"/>
    <cellStyle name="Comma 19" xfId="8" xr:uid="{90683164-DF48-4BA7-AC6D-2529EE3B2CD7}"/>
    <cellStyle name="Comma 2" xfId="5" xr:uid="{7940B049-D773-40E7-BC74-210341F0470F}"/>
    <cellStyle name="Comma 3 2" xfId="6" xr:uid="{FB126653-4417-495A-ABEB-357AA3652644}"/>
    <cellStyle name="Hyperlink" xfId="2" builtinId="8"/>
    <cellStyle name="Normal" xfId="0" builtinId="0"/>
    <cellStyle name="Normal 2" xfId="4" xr:uid="{00000000-0005-0000-0000-000003000000}"/>
    <cellStyle name="Normal 4 2" xfId="7" xr:uid="{74EAAF37-4A4D-429E-BEB0-D1A6FFAC2B46}"/>
    <cellStyle name="Percent" xfId="1" builtinId="5"/>
  </cellStyles>
  <dxfs count="0"/>
  <tableStyles count="0" defaultTableStyle="TableStyleMedium2" defaultPivotStyle="PivotStyleLight16"/>
  <colors>
    <mruColors>
      <color rgb="FF0069FA"/>
      <color rgb="FFCDC8B4"/>
      <color rgb="FF002346"/>
      <color rgb="FF968C73"/>
      <color rgb="FFDDEBF7"/>
      <color rgb="FF003778"/>
      <color rgb="FFB9C8E6"/>
      <color rgb="FF0563C1"/>
      <color rgb="FFBDD7EE"/>
      <color rgb="FFC6E0B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37"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 Id="rId35" Type="http://schemas.openxmlformats.org/officeDocument/2006/relationships/customXml" Target="../customXml/item2.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9.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hyperlink" Target="#'Table of contents'!A1"/><Relationship Id="rId1" Type="http://schemas.openxmlformats.org/officeDocument/2006/relationships/hyperlink" Target="#Index!A1"/></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18.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hyperlink" Target="#'Table of contents'!A1"/><Relationship Id="rId1" Type="http://schemas.openxmlformats.org/officeDocument/2006/relationships/hyperlink" Target="#Index!A1"/></Relationships>
</file>

<file path=xl/drawings/_rels/drawing1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2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2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2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2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Table of contents'!A1"/><Relationship Id="rId1" Type="http://schemas.openxmlformats.org/officeDocument/2006/relationships/hyperlink" Target="#Index!A1"/><Relationship Id="rId4" Type="http://schemas.openxmlformats.org/officeDocument/2006/relationships/image" Target="../media/image1.png"/></Relationships>
</file>

<file path=xl/drawings/_rels/drawing24.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hyperlink" Target="#'Table of contents'!A1"/><Relationship Id="rId1" Type="http://schemas.openxmlformats.org/officeDocument/2006/relationships/hyperlink" Target="#Index!A1"/></Relationships>
</file>

<file path=xl/drawings/_rels/drawing2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2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2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_rels/drawing2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Table of contents'!A1"/></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1918068</xdr:colOff>
      <xdr:row>2</xdr:row>
      <xdr:rowOff>6350</xdr:rowOff>
    </xdr:to>
    <xdr:pic>
      <xdr:nvPicPr>
        <xdr:cNvPr id="3" name="Danske_Bank_Logo">
          <a:extLst>
            <a:ext uri="{FF2B5EF4-FFF2-40B4-BE49-F238E27FC236}">
              <a16:creationId xmlns:a16="http://schemas.microsoft.com/office/drawing/2014/main" id="{A1A41769-04BB-4D80-8BCA-820D15AA14F3}"/>
            </a:ext>
          </a:extLst>
        </xdr:cNvPr>
        <xdr:cNvPicPr>
          <a:picLocks noChangeAspect="1"/>
        </xdr:cNvPicPr>
      </xdr:nvPicPr>
      <xdr:blipFill>
        <a:blip xmlns:r="http://schemas.openxmlformats.org/officeDocument/2006/relationships" r:embed="rId1"/>
        <a:stretch>
          <a:fillRect/>
        </a:stretch>
      </xdr:blipFill>
      <xdr:spPr>
        <a:xfrm>
          <a:off x="311150" y="184150"/>
          <a:ext cx="1918068" cy="190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13</xdr:col>
      <xdr:colOff>95250</xdr:colOff>
      <xdr:row>0</xdr:row>
      <xdr:rowOff>161925</xdr:rowOff>
    </xdr:from>
    <xdr:to>
      <xdr:col>13</xdr:col>
      <xdr:colOff>526847</xdr:colOff>
      <xdr:row>2</xdr:row>
      <xdr:rowOff>156356</xdr:rowOff>
    </xdr:to>
    <xdr:sp macro="" textlink="">
      <xdr:nvSpPr>
        <xdr:cNvPr id="2" name="Home">
          <a:hlinkClick xmlns:r="http://schemas.openxmlformats.org/officeDocument/2006/relationships" r:id="rId1"/>
          <a:extLst>
            <a:ext uri="{FF2B5EF4-FFF2-40B4-BE49-F238E27FC236}">
              <a16:creationId xmlns:a16="http://schemas.microsoft.com/office/drawing/2014/main" id="{5036E2D9-948B-430B-B433-AC33923BB6E9}"/>
            </a:ext>
          </a:extLst>
        </xdr:cNvPr>
        <xdr:cNvSpPr>
          <a:spLocks noChangeAspect="1" noEditPoints="1"/>
        </xdr:cNvSpPr>
      </xdr:nvSpPr>
      <xdr:spPr bwMode="auto">
        <a:xfrm>
          <a:off x="16964025" y="16192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2</xdr:col>
      <xdr:colOff>482968</xdr:colOff>
      <xdr:row>2</xdr:row>
      <xdr:rowOff>6350</xdr:rowOff>
    </xdr:to>
    <xdr:pic>
      <xdr:nvPicPr>
        <xdr:cNvPr id="3" name="Danske_Bank_Logo">
          <a:extLst>
            <a:ext uri="{FF2B5EF4-FFF2-40B4-BE49-F238E27FC236}">
              <a16:creationId xmlns:a16="http://schemas.microsoft.com/office/drawing/2014/main" id="{7C215D90-6701-4FA8-BFC9-B92B3C4F4A31}"/>
            </a:ext>
          </a:extLst>
        </xdr:cNvPr>
        <xdr:cNvPicPr>
          <a:picLocks noChangeAspect="1"/>
        </xdr:cNvPicPr>
      </xdr:nvPicPr>
      <xdr:blipFill>
        <a:blip xmlns:r="http://schemas.openxmlformats.org/officeDocument/2006/relationships" r:embed="rId2"/>
        <a:stretch>
          <a:fillRect/>
        </a:stretch>
      </xdr:blipFill>
      <xdr:spPr>
        <a:xfrm>
          <a:off x="295275" y="190500"/>
          <a:ext cx="1860918" cy="190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47625</xdr:colOff>
      <xdr:row>0</xdr:row>
      <xdr:rowOff>152400</xdr:rowOff>
    </xdr:from>
    <xdr:to>
      <xdr:col>5</xdr:col>
      <xdr:colOff>174422</xdr:colOff>
      <xdr:row>2</xdr:row>
      <xdr:rowOff>165881</xdr:rowOff>
    </xdr:to>
    <xdr:sp macro="" textlink="">
      <xdr:nvSpPr>
        <xdr:cNvPr id="2" name="Home">
          <a:hlinkClick xmlns:r="http://schemas.openxmlformats.org/officeDocument/2006/relationships" r:id="rId1"/>
          <a:extLst>
            <a:ext uri="{FF2B5EF4-FFF2-40B4-BE49-F238E27FC236}">
              <a16:creationId xmlns:a16="http://schemas.microsoft.com/office/drawing/2014/main" id="{599738F5-AA5E-4E6D-AC29-ACDB4303C69C}"/>
            </a:ext>
          </a:extLst>
        </xdr:cNvPr>
        <xdr:cNvSpPr>
          <a:spLocks noChangeAspect="1" noEditPoints="1"/>
        </xdr:cNvSpPr>
      </xdr:nvSpPr>
      <xdr:spPr bwMode="auto">
        <a:xfrm>
          <a:off x="14820900" y="152400"/>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2</xdr:col>
      <xdr:colOff>832218</xdr:colOff>
      <xdr:row>2</xdr:row>
      <xdr:rowOff>6350</xdr:rowOff>
    </xdr:to>
    <xdr:pic>
      <xdr:nvPicPr>
        <xdr:cNvPr id="6" name="Danske_Bank_Logo">
          <a:extLst>
            <a:ext uri="{FF2B5EF4-FFF2-40B4-BE49-F238E27FC236}">
              <a16:creationId xmlns:a16="http://schemas.microsoft.com/office/drawing/2014/main" id="{B7FF8452-32CF-40FF-9FCD-AEF2383A78CF}"/>
            </a:ext>
          </a:extLst>
        </xdr:cNvPr>
        <xdr:cNvPicPr>
          <a:picLocks noChangeAspect="1"/>
        </xdr:cNvPicPr>
      </xdr:nvPicPr>
      <xdr:blipFill>
        <a:blip xmlns:r="http://schemas.openxmlformats.org/officeDocument/2006/relationships" r:embed="rId2"/>
        <a:stretch>
          <a:fillRect/>
        </a:stretch>
      </xdr:blipFill>
      <xdr:spPr>
        <a:xfrm>
          <a:off x="311150" y="177800"/>
          <a:ext cx="1918068" cy="190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24</xdr:col>
      <xdr:colOff>142875</xdr:colOff>
      <xdr:row>0</xdr:row>
      <xdr:rowOff>123825</xdr:rowOff>
    </xdr:from>
    <xdr:to>
      <xdr:col>24</xdr:col>
      <xdr:colOff>574472</xdr:colOff>
      <xdr:row>2</xdr:row>
      <xdr:rowOff>118256</xdr:rowOff>
    </xdr:to>
    <xdr:sp macro="" textlink="">
      <xdr:nvSpPr>
        <xdr:cNvPr id="4" name="Home">
          <a:hlinkClick xmlns:r="http://schemas.openxmlformats.org/officeDocument/2006/relationships" r:id="rId1"/>
          <a:extLst>
            <a:ext uri="{FF2B5EF4-FFF2-40B4-BE49-F238E27FC236}">
              <a16:creationId xmlns:a16="http://schemas.microsoft.com/office/drawing/2014/main" id="{8CC1400E-DCB4-4D64-868D-DF8D926EBC11}"/>
            </a:ext>
          </a:extLst>
        </xdr:cNvPr>
        <xdr:cNvSpPr>
          <a:spLocks noChangeAspect="1" noEditPoints="1"/>
        </xdr:cNvSpPr>
      </xdr:nvSpPr>
      <xdr:spPr bwMode="auto">
        <a:xfrm>
          <a:off x="16868775" y="12382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3</xdr:col>
      <xdr:colOff>444868</xdr:colOff>
      <xdr:row>2</xdr:row>
      <xdr:rowOff>6350</xdr:rowOff>
    </xdr:to>
    <xdr:pic>
      <xdr:nvPicPr>
        <xdr:cNvPr id="2" name="Danske_Bank_Logo">
          <a:extLst>
            <a:ext uri="{FF2B5EF4-FFF2-40B4-BE49-F238E27FC236}">
              <a16:creationId xmlns:a16="http://schemas.microsoft.com/office/drawing/2014/main" id="{8F405E6B-082B-48CC-8428-3E17681E86C4}"/>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126797</xdr:colOff>
      <xdr:row>2</xdr:row>
      <xdr:rowOff>175406</xdr:rowOff>
    </xdr:to>
    <xdr:sp macro="" textlink="">
      <xdr:nvSpPr>
        <xdr:cNvPr id="3" name="Home">
          <a:hlinkClick xmlns:r="http://schemas.openxmlformats.org/officeDocument/2006/relationships" r:id="rId1"/>
          <a:extLst>
            <a:ext uri="{FF2B5EF4-FFF2-40B4-BE49-F238E27FC236}">
              <a16:creationId xmlns:a16="http://schemas.microsoft.com/office/drawing/2014/main" id="{8869411D-5C81-4A74-8131-F5F7E4BDE395}"/>
            </a:ext>
          </a:extLst>
        </xdr:cNvPr>
        <xdr:cNvSpPr>
          <a:spLocks noChangeAspect="1" noEditPoints="1"/>
        </xdr:cNvSpPr>
      </xdr:nvSpPr>
      <xdr:spPr bwMode="auto">
        <a:xfrm>
          <a:off x="22145625" y="20002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2" name="Danske_Bank_Logo">
          <a:extLst>
            <a:ext uri="{FF2B5EF4-FFF2-40B4-BE49-F238E27FC236}">
              <a16:creationId xmlns:a16="http://schemas.microsoft.com/office/drawing/2014/main" id="{ACCABF89-BBDA-4112-8F72-61D93BB24B19}"/>
            </a:ext>
          </a:extLst>
        </xdr:cNvPr>
        <xdr:cNvPicPr>
          <a:picLocks noChangeAspect="1"/>
        </xdr:cNvPicPr>
      </xdr:nvPicPr>
      <xdr:blipFill>
        <a:blip xmlns:r="http://schemas.openxmlformats.org/officeDocument/2006/relationships" r:embed="rId2"/>
        <a:stretch>
          <a:fillRect/>
        </a:stretch>
      </xdr:blipFill>
      <xdr:spPr>
        <a:xfrm>
          <a:off x="311150" y="196850"/>
          <a:ext cx="1918068" cy="190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57149</xdr:colOff>
      <xdr:row>0</xdr:row>
      <xdr:rowOff>171450</xdr:rowOff>
    </xdr:from>
    <xdr:to>
      <xdr:col>10</xdr:col>
      <xdr:colOff>193471</xdr:colOff>
      <xdr:row>2</xdr:row>
      <xdr:rowOff>146831</xdr:rowOff>
    </xdr:to>
    <xdr:sp macro="" textlink="">
      <xdr:nvSpPr>
        <xdr:cNvPr id="4" name="Home">
          <a:hlinkClick xmlns:r="http://schemas.openxmlformats.org/officeDocument/2006/relationships" r:id="rId1"/>
          <a:extLst>
            <a:ext uri="{FF2B5EF4-FFF2-40B4-BE49-F238E27FC236}">
              <a16:creationId xmlns:a16="http://schemas.microsoft.com/office/drawing/2014/main" id="{7A39FC8A-E3A8-81F1-17C5-2DA69106E23B}"/>
            </a:ext>
          </a:extLst>
        </xdr:cNvPr>
        <xdr:cNvSpPr>
          <a:spLocks noChangeAspect="1" noEditPoints="1"/>
        </xdr:cNvSpPr>
      </xdr:nvSpPr>
      <xdr:spPr bwMode="auto">
        <a:xfrm>
          <a:off x="20278724" y="171450"/>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3" name="Danske_Bank_Logo">
          <a:extLst>
            <a:ext uri="{FF2B5EF4-FFF2-40B4-BE49-F238E27FC236}">
              <a16:creationId xmlns:a16="http://schemas.microsoft.com/office/drawing/2014/main" id="{A39A24D2-9900-4509-9B5D-6E9C9DA0BCF8}"/>
            </a:ext>
          </a:extLst>
        </xdr:cNvPr>
        <xdr:cNvPicPr>
          <a:picLocks noChangeAspect="1"/>
        </xdr:cNvPicPr>
      </xdr:nvPicPr>
      <xdr:blipFill>
        <a:blip xmlns:r="http://schemas.openxmlformats.org/officeDocument/2006/relationships" r:embed="rId2"/>
        <a:stretch>
          <a:fillRect/>
        </a:stretch>
      </xdr:blipFill>
      <xdr:spPr>
        <a:xfrm>
          <a:off x="311150" y="196850"/>
          <a:ext cx="1918068" cy="1905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76200</xdr:colOff>
      <xdr:row>0</xdr:row>
      <xdr:rowOff>133350</xdr:rowOff>
    </xdr:from>
    <xdr:to>
      <xdr:col>7</xdr:col>
      <xdr:colOff>507797</xdr:colOff>
      <xdr:row>2</xdr:row>
      <xdr:rowOff>108731</xdr:rowOff>
    </xdr:to>
    <xdr:sp macro="" textlink="">
      <xdr:nvSpPr>
        <xdr:cNvPr id="2" name="Home">
          <a:hlinkClick xmlns:r="http://schemas.openxmlformats.org/officeDocument/2006/relationships" r:id="rId1"/>
          <a:extLst>
            <a:ext uri="{FF2B5EF4-FFF2-40B4-BE49-F238E27FC236}">
              <a16:creationId xmlns:a16="http://schemas.microsoft.com/office/drawing/2014/main" id="{19300984-0206-4838-8E8A-489BFF9CEFD3}"/>
            </a:ext>
          </a:extLst>
        </xdr:cNvPr>
        <xdr:cNvSpPr>
          <a:spLocks noChangeAspect="1" noEditPoints="1"/>
        </xdr:cNvSpPr>
      </xdr:nvSpPr>
      <xdr:spPr bwMode="auto">
        <a:xfrm>
          <a:off x="14268450" y="133350"/>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4" name="Danske_Bank_Logo">
          <a:extLst>
            <a:ext uri="{FF2B5EF4-FFF2-40B4-BE49-F238E27FC236}">
              <a16:creationId xmlns:a16="http://schemas.microsoft.com/office/drawing/2014/main" id="{7C0EF695-D3AB-422B-AE8D-B1DDF4178331}"/>
            </a:ext>
          </a:extLst>
        </xdr:cNvPr>
        <xdr:cNvPicPr>
          <a:picLocks noChangeAspect="1"/>
        </xdr:cNvPicPr>
      </xdr:nvPicPr>
      <xdr:blipFill>
        <a:blip xmlns:r="http://schemas.openxmlformats.org/officeDocument/2006/relationships" r:embed="rId2"/>
        <a:stretch>
          <a:fillRect/>
        </a:stretch>
      </xdr:blipFill>
      <xdr:spPr>
        <a:xfrm>
          <a:off x="311150" y="196850"/>
          <a:ext cx="1918068" cy="1905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0</xdr:colOff>
      <xdr:row>1</xdr:row>
      <xdr:rowOff>0</xdr:rowOff>
    </xdr:from>
    <xdr:to>
      <xdr:col>8</xdr:col>
      <xdr:colOff>136322</xdr:colOff>
      <xdr:row>2</xdr:row>
      <xdr:rowOff>175406</xdr:rowOff>
    </xdr:to>
    <xdr:sp macro="" textlink="">
      <xdr:nvSpPr>
        <xdr:cNvPr id="6" name="Home">
          <a:hlinkClick xmlns:r="http://schemas.openxmlformats.org/officeDocument/2006/relationships" r:id="rId1"/>
          <a:extLst>
            <a:ext uri="{FF2B5EF4-FFF2-40B4-BE49-F238E27FC236}">
              <a16:creationId xmlns:a16="http://schemas.microsoft.com/office/drawing/2014/main" id="{C3F34D79-2965-4ECC-BC52-EEA383C7D609}"/>
            </a:ext>
          </a:extLst>
        </xdr:cNvPr>
        <xdr:cNvSpPr>
          <a:spLocks noChangeAspect="1" noEditPoints="1"/>
        </xdr:cNvSpPr>
      </xdr:nvSpPr>
      <xdr:spPr bwMode="auto">
        <a:xfrm>
          <a:off x="14220825" y="20002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2" name="Danske_Bank_Logo">
          <a:extLst>
            <a:ext uri="{FF2B5EF4-FFF2-40B4-BE49-F238E27FC236}">
              <a16:creationId xmlns:a16="http://schemas.microsoft.com/office/drawing/2014/main" id="{91CF6374-6B2F-421C-A4BD-ADBE184B6AFA}"/>
            </a:ext>
          </a:extLst>
        </xdr:cNvPr>
        <xdr:cNvPicPr>
          <a:picLocks noChangeAspect="1"/>
        </xdr:cNvPicPr>
      </xdr:nvPicPr>
      <xdr:blipFill>
        <a:blip xmlns:r="http://schemas.openxmlformats.org/officeDocument/2006/relationships" r:embed="rId2"/>
        <a:stretch>
          <a:fillRect/>
        </a:stretch>
      </xdr:blipFill>
      <xdr:spPr>
        <a:xfrm>
          <a:off x="311150" y="196850"/>
          <a:ext cx="1918068" cy="1905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23</xdr:col>
      <xdr:colOff>0</xdr:colOff>
      <xdr:row>0</xdr:row>
      <xdr:rowOff>47625</xdr:rowOff>
    </xdr:from>
    <xdr:to>
      <xdr:col>23</xdr:col>
      <xdr:colOff>0</xdr:colOff>
      <xdr:row>2</xdr:row>
      <xdr:rowOff>135675</xdr:rowOff>
    </xdr:to>
    <xdr:sp macro="[0]!bbbb" textlink="">
      <xdr:nvSpPr>
        <xdr:cNvPr id="2" name="Home unselected">
          <a:hlinkClick xmlns:r="http://schemas.openxmlformats.org/officeDocument/2006/relationships" r:id="rId1"/>
          <a:extLst>
            <a:ext uri="{FF2B5EF4-FFF2-40B4-BE49-F238E27FC236}">
              <a16:creationId xmlns:a16="http://schemas.microsoft.com/office/drawing/2014/main" id="{0B0B1483-6901-4970-A0FB-658731532805}"/>
            </a:ext>
          </a:extLst>
        </xdr:cNvPr>
        <xdr:cNvSpPr>
          <a:spLocks noChangeAspect="1" noEditPoints="1"/>
        </xdr:cNvSpPr>
      </xdr:nvSpPr>
      <xdr:spPr bwMode="auto">
        <a:xfrm>
          <a:off x="19535775" y="44450"/>
          <a:ext cx="0" cy="434125"/>
        </a:xfrm>
        <a:custGeom>
          <a:avLst/>
          <a:gdLst>
            <a:gd name="T0" fmla="*/ 489 w 495"/>
            <a:gd name="T1" fmla="*/ 195 h 522"/>
            <a:gd name="T2" fmla="*/ 440 w 495"/>
            <a:gd name="T3" fmla="*/ 154 h 522"/>
            <a:gd name="T4" fmla="*/ 440 w 495"/>
            <a:gd name="T5" fmla="*/ 41 h 522"/>
            <a:gd name="T6" fmla="*/ 426 w 495"/>
            <a:gd name="T7" fmla="*/ 27 h 522"/>
            <a:gd name="T8" fmla="*/ 344 w 495"/>
            <a:gd name="T9" fmla="*/ 27 h 522"/>
            <a:gd name="T10" fmla="*/ 330 w 495"/>
            <a:gd name="T11" fmla="*/ 41 h 522"/>
            <a:gd name="T12" fmla="*/ 330 w 495"/>
            <a:gd name="T13" fmla="*/ 63 h 522"/>
            <a:gd name="T14" fmla="*/ 256 w 495"/>
            <a:gd name="T15" fmla="*/ 2 h 522"/>
            <a:gd name="T16" fmla="*/ 239 w 495"/>
            <a:gd name="T17" fmla="*/ 2 h 522"/>
            <a:gd name="T18" fmla="*/ 5 w 495"/>
            <a:gd name="T19" fmla="*/ 195 h 522"/>
            <a:gd name="T20" fmla="*/ 0 w 495"/>
            <a:gd name="T21" fmla="*/ 206 h 522"/>
            <a:gd name="T22" fmla="*/ 0 w 495"/>
            <a:gd name="T23" fmla="*/ 508 h 522"/>
            <a:gd name="T24" fmla="*/ 14 w 495"/>
            <a:gd name="T25" fmla="*/ 522 h 522"/>
            <a:gd name="T26" fmla="*/ 481 w 495"/>
            <a:gd name="T27" fmla="*/ 522 h 522"/>
            <a:gd name="T28" fmla="*/ 495 w 495"/>
            <a:gd name="T29" fmla="*/ 508 h 522"/>
            <a:gd name="T30" fmla="*/ 495 w 495"/>
            <a:gd name="T31" fmla="*/ 206 h 522"/>
            <a:gd name="T32" fmla="*/ 489 w 495"/>
            <a:gd name="T33" fmla="*/ 195 h 522"/>
            <a:gd name="T34" fmla="*/ 467 w 495"/>
            <a:gd name="T35" fmla="*/ 495 h 522"/>
            <a:gd name="T36" fmla="*/ 316 w 495"/>
            <a:gd name="T37" fmla="*/ 495 h 522"/>
            <a:gd name="T38" fmla="*/ 316 w 495"/>
            <a:gd name="T39" fmla="*/ 316 h 522"/>
            <a:gd name="T40" fmla="*/ 302 w 495"/>
            <a:gd name="T41" fmla="*/ 302 h 522"/>
            <a:gd name="T42" fmla="*/ 192 w 495"/>
            <a:gd name="T43" fmla="*/ 302 h 522"/>
            <a:gd name="T44" fmla="*/ 179 w 495"/>
            <a:gd name="T45" fmla="*/ 316 h 522"/>
            <a:gd name="T46" fmla="*/ 179 w 495"/>
            <a:gd name="T47" fmla="*/ 495 h 522"/>
            <a:gd name="T48" fmla="*/ 27 w 495"/>
            <a:gd name="T49" fmla="*/ 495 h 522"/>
            <a:gd name="T50" fmla="*/ 27 w 495"/>
            <a:gd name="T51" fmla="*/ 211 h 522"/>
            <a:gd name="T52" fmla="*/ 247 w 495"/>
            <a:gd name="T53" fmla="*/ 30 h 522"/>
            <a:gd name="T54" fmla="*/ 335 w 495"/>
            <a:gd name="T55" fmla="*/ 101 h 522"/>
            <a:gd name="T56" fmla="*/ 349 w 495"/>
            <a:gd name="T57" fmla="*/ 104 h 522"/>
            <a:gd name="T58" fmla="*/ 357 w 495"/>
            <a:gd name="T59" fmla="*/ 93 h 522"/>
            <a:gd name="T60" fmla="*/ 357 w 495"/>
            <a:gd name="T61" fmla="*/ 55 h 522"/>
            <a:gd name="T62" fmla="*/ 412 w 495"/>
            <a:gd name="T63" fmla="*/ 55 h 522"/>
            <a:gd name="T64" fmla="*/ 412 w 495"/>
            <a:gd name="T65" fmla="*/ 162 h 522"/>
            <a:gd name="T66" fmla="*/ 418 w 495"/>
            <a:gd name="T67" fmla="*/ 173 h 522"/>
            <a:gd name="T68" fmla="*/ 467 w 495"/>
            <a:gd name="T69" fmla="*/ 211 h 522"/>
            <a:gd name="T70" fmla="*/ 467 w 495"/>
            <a:gd name="T71" fmla="*/ 495 h 52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495" h="522">
              <a:moveTo>
                <a:pt x="489" y="195"/>
              </a:moveTo>
              <a:cubicBezTo>
                <a:pt x="440" y="154"/>
                <a:pt x="440" y="154"/>
                <a:pt x="440" y="154"/>
              </a:cubicBezTo>
              <a:cubicBezTo>
                <a:pt x="440" y="41"/>
                <a:pt x="440" y="41"/>
                <a:pt x="440" y="41"/>
              </a:cubicBezTo>
              <a:cubicBezTo>
                <a:pt x="440" y="33"/>
                <a:pt x="434" y="27"/>
                <a:pt x="426" y="27"/>
              </a:cubicBezTo>
              <a:cubicBezTo>
                <a:pt x="344" y="27"/>
                <a:pt x="344" y="27"/>
                <a:pt x="344" y="27"/>
              </a:cubicBezTo>
              <a:cubicBezTo>
                <a:pt x="335" y="27"/>
                <a:pt x="330" y="33"/>
                <a:pt x="330" y="41"/>
              </a:cubicBezTo>
              <a:cubicBezTo>
                <a:pt x="330" y="63"/>
                <a:pt x="330" y="63"/>
                <a:pt x="330" y="63"/>
              </a:cubicBezTo>
              <a:cubicBezTo>
                <a:pt x="256" y="2"/>
                <a:pt x="256" y="2"/>
                <a:pt x="256" y="2"/>
              </a:cubicBezTo>
              <a:cubicBezTo>
                <a:pt x="250" y="0"/>
                <a:pt x="245" y="0"/>
                <a:pt x="239" y="2"/>
              </a:cubicBezTo>
              <a:cubicBezTo>
                <a:pt x="5" y="195"/>
                <a:pt x="5" y="195"/>
                <a:pt x="5" y="195"/>
              </a:cubicBezTo>
              <a:cubicBezTo>
                <a:pt x="3" y="198"/>
                <a:pt x="0" y="203"/>
                <a:pt x="0" y="206"/>
              </a:cubicBezTo>
              <a:cubicBezTo>
                <a:pt x="0" y="508"/>
                <a:pt x="0" y="508"/>
                <a:pt x="0" y="508"/>
              </a:cubicBezTo>
              <a:cubicBezTo>
                <a:pt x="0" y="517"/>
                <a:pt x="5" y="522"/>
                <a:pt x="14" y="522"/>
              </a:cubicBezTo>
              <a:cubicBezTo>
                <a:pt x="481" y="522"/>
                <a:pt x="481" y="522"/>
                <a:pt x="481" y="522"/>
              </a:cubicBezTo>
              <a:cubicBezTo>
                <a:pt x="489" y="522"/>
                <a:pt x="495" y="517"/>
                <a:pt x="495" y="508"/>
              </a:cubicBezTo>
              <a:cubicBezTo>
                <a:pt x="495" y="206"/>
                <a:pt x="495" y="206"/>
                <a:pt x="495" y="206"/>
              </a:cubicBezTo>
              <a:cubicBezTo>
                <a:pt x="495" y="200"/>
                <a:pt x="492" y="198"/>
                <a:pt x="489" y="195"/>
              </a:cubicBezTo>
              <a:close/>
              <a:moveTo>
                <a:pt x="467" y="495"/>
              </a:moveTo>
              <a:cubicBezTo>
                <a:pt x="316" y="495"/>
                <a:pt x="316" y="495"/>
                <a:pt x="316" y="495"/>
              </a:cubicBezTo>
              <a:cubicBezTo>
                <a:pt x="316" y="316"/>
                <a:pt x="316" y="316"/>
                <a:pt x="316" y="316"/>
              </a:cubicBezTo>
              <a:cubicBezTo>
                <a:pt x="316" y="308"/>
                <a:pt x="311" y="302"/>
                <a:pt x="302" y="302"/>
              </a:cubicBezTo>
              <a:cubicBezTo>
                <a:pt x="192" y="302"/>
                <a:pt x="192" y="302"/>
                <a:pt x="192" y="302"/>
              </a:cubicBezTo>
              <a:cubicBezTo>
                <a:pt x="184" y="302"/>
                <a:pt x="179" y="308"/>
                <a:pt x="179" y="316"/>
              </a:cubicBezTo>
              <a:cubicBezTo>
                <a:pt x="179" y="495"/>
                <a:pt x="179" y="495"/>
                <a:pt x="179" y="495"/>
              </a:cubicBezTo>
              <a:cubicBezTo>
                <a:pt x="27" y="495"/>
                <a:pt x="27" y="495"/>
                <a:pt x="27" y="495"/>
              </a:cubicBezTo>
              <a:cubicBezTo>
                <a:pt x="27" y="211"/>
                <a:pt x="27" y="211"/>
                <a:pt x="27" y="211"/>
              </a:cubicBezTo>
              <a:cubicBezTo>
                <a:pt x="247" y="30"/>
                <a:pt x="247" y="30"/>
                <a:pt x="247" y="30"/>
              </a:cubicBezTo>
              <a:cubicBezTo>
                <a:pt x="335" y="101"/>
                <a:pt x="335" y="101"/>
                <a:pt x="335" y="101"/>
              </a:cubicBezTo>
              <a:cubicBezTo>
                <a:pt x="338" y="104"/>
                <a:pt x="346" y="104"/>
                <a:pt x="349" y="104"/>
              </a:cubicBezTo>
              <a:cubicBezTo>
                <a:pt x="355" y="101"/>
                <a:pt x="357" y="99"/>
                <a:pt x="357" y="93"/>
              </a:cubicBezTo>
              <a:cubicBezTo>
                <a:pt x="357" y="55"/>
                <a:pt x="357" y="55"/>
                <a:pt x="357" y="55"/>
              </a:cubicBezTo>
              <a:cubicBezTo>
                <a:pt x="412" y="55"/>
                <a:pt x="412" y="55"/>
                <a:pt x="412" y="55"/>
              </a:cubicBezTo>
              <a:cubicBezTo>
                <a:pt x="412" y="162"/>
                <a:pt x="412" y="162"/>
                <a:pt x="412" y="162"/>
              </a:cubicBezTo>
              <a:cubicBezTo>
                <a:pt x="412" y="167"/>
                <a:pt x="415" y="170"/>
                <a:pt x="418" y="173"/>
              </a:cubicBezTo>
              <a:cubicBezTo>
                <a:pt x="467" y="211"/>
                <a:pt x="467" y="211"/>
                <a:pt x="467" y="211"/>
              </a:cubicBezTo>
              <a:cubicBezTo>
                <a:pt x="467" y="495"/>
                <a:pt x="467" y="495"/>
                <a:pt x="467" y="495"/>
              </a:cubicBezTo>
              <a:close/>
            </a:path>
          </a:pathLst>
        </a:custGeom>
        <a:solidFill>
          <a:srgbClr val="003755"/>
        </a:solidFill>
        <a:ln>
          <a:noFill/>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a:p>
      </xdr:txBody>
    </xdr:sp>
    <xdr:clientData/>
  </xdr:twoCellAnchor>
  <xdr:twoCellAnchor>
    <xdr:from>
      <xdr:col>22</xdr:col>
      <xdr:colOff>0</xdr:colOff>
      <xdr:row>1</xdr:row>
      <xdr:rowOff>0</xdr:rowOff>
    </xdr:from>
    <xdr:to>
      <xdr:col>22</xdr:col>
      <xdr:colOff>431597</xdr:colOff>
      <xdr:row>3</xdr:row>
      <xdr:rowOff>3956</xdr:rowOff>
    </xdr:to>
    <xdr:sp macro="" textlink="">
      <xdr:nvSpPr>
        <xdr:cNvPr id="6" name="Home">
          <a:hlinkClick xmlns:r="http://schemas.openxmlformats.org/officeDocument/2006/relationships" r:id="rId2"/>
          <a:extLst>
            <a:ext uri="{FF2B5EF4-FFF2-40B4-BE49-F238E27FC236}">
              <a16:creationId xmlns:a16="http://schemas.microsoft.com/office/drawing/2014/main" id="{CFB10486-077A-4322-9ADF-A2B417AECDF4}"/>
            </a:ext>
          </a:extLst>
        </xdr:cNvPr>
        <xdr:cNvSpPr>
          <a:spLocks noChangeAspect="1" noEditPoints="1"/>
        </xdr:cNvSpPr>
      </xdr:nvSpPr>
      <xdr:spPr bwMode="auto">
        <a:xfrm>
          <a:off x="1812607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5" name="Danske_Bank_Logo">
          <a:extLst>
            <a:ext uri="{FF2B5EF4-FFF2-40B4-BE49-F238E27FC236}">
              <a16:creationId xmlns:a16="http://schemas.microsoft.com/office/drawing/2014/main" id="{96D60EF5-2869-448B-AA25-DF20D2FB738D}"/>
            </a:ext>
          </a:extLst>
        </xdr:cNvPr>
        <xdr:cNvPicPr>
          <a:picLocks noChangeAspect="1"/>
        </xdr:cNvPicPr>
      </xdr:nvPicPr>
      <xdr:blipFill>
        <a:blip xmlns:r="http://schemas.openxmlformats.org/officeDocument/2006/relationships" r:embed="rId3"/>
        <a:stretch>
          <a:fillRect/>
        </a:stretch>
      </xdr:blipFill>
      <xdr:spPr>
        <a:xfrm>
          <a:off x="311150" y="171450"/>
          <a:ext cx="1918068" cy="1905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136322</xdr:colOff>
      <xdr:row>2</xdr:row>
      <xdr:rowOff>184931</xdr:rowOff>
    </xdr:to>
    <xdr:sp macro="" textlink="">
      <xdr:nvSpPr>
        <xdr:cNvPr id="5" name="Home">
          <a:hlinkClick xmlns:r="http://schemas.openxmlformats.org/officeDocument/2006/relationships" r:id="rId1"/>
          <a:extLst>
            <a:ext uri="{FF2B5EF4-FFF2-40B4-BE49-F238E27FC236}">
              <a16:creationId xmlns:a16="http://schemas.microsoft.com/office/drawing/2014/main" id="{D54DC703-BB1B-4D0B-977F-9AA52EED9AE2}"/>
            </a:ext>
          </a:extLst>
        </xdr:cNvPr>
        <xdr:cNvSpPr>
          <a:spLocks noChangeAspect="1" noEditPoints="1"/>
        </xdr:cNvSpPr>
      </xdr:nvSpPr>
      <xdr:spPr bwMode="auto">
        <a:xfrm>
          <a:off x="10525125" y="190500"/>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6" name="Danske_Bank_Logo">
          <a:extLst>
            <a:ext uri="{FF2B5EF4-FFF2-40B4-BE49-F238E27FC236}">
              <a16:creationId xmlns:a16="http://schemas.microsoft.com/office/drawing/2014/main" id="{872C546E-FE07-4A9B-AF75-2BDDB05D85C8}"/>
            </a:ext>
          </a:extLst>
        </xdr:cNvPr>
        <xdr:cNvPicPr>
          <a:picLocks noChangeAspect="1"/>
        </xdr:cNvPicPr>
      </xdr:nvPicPr>
      <xdr:blipFill>
        <a:blip xmlns:r="http://schemas.openxmlformats.org/officeDocument/2006/relationships" r:embed="rId2"/>
        <a:stretch>
          <a:fillRect/>
        </a:stretch>
      </xdr:blipFill>
      <xdr:spPr>
        <a:xfrm>
          <a:off x="311150" y="190500"/>
          <a:ext cx="1918068" cy="1905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107747</xdr:colOff>
      <xdr:row>3</xdr:row>
      <xdr:rowOff>3956</xdr:rowOff>
    </xdr:to>
    <xdr:sp macro="" textlink="">
      <xdr:nvSpPr>
        <xdr:cNvPr id="3" name="Home">
          <a:hlinkClick xmlns:r="http://schemas.openxmlformats.org/officeDocument/2006/relationships" r:id="rId1"/>
          <a:extLst>
            <a:ext uri="{FF2B5EF4-FFF2-40B4-BE49-F238E27FC236}">
              <a16:creationId xmlns:a16="http://schemas.microsoft.com/office/drawing/2014/main" id="{A0061CF5-3B94-43C3-A5E7-196A7FB2B345}"/>
            </a:ext>
          </a:extLst>
        </xdr:cNvPr>
        <xdr:cNvSpPr>
          <a:spLocks noChangeAspect="1" noEditPoints="1"/>
        </xdr:cNvSpPr>
      </xdr:nvSpPr>
      <xdr:spPr bwMode="auto">
        <a:xfrm>
          <a:off x="105251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5" name="Danske_Bank_Logo">
          <a:extLst>
            <a:ext uri="{FF2B5EF4-FFF2-40B4-BE49-F238E27FC236}">
              <a16:creationId xmlns:a16="http://schemas.microsoft.com/office/drawing/2014/main" id="{44719C56-8864-4461-BF72-1A6E895AB4DA}"/>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136322</xdr:colOff>
      <xdr:row>3</xdr:row>
      <xdr:rowOff>3956</xdr:rowOff>
    </xdr:to>
    <xdr:sp macro="" textlink="">
      <xdr:nvSpPr>
        <xdr:cNvPr id="5" name="Home">
          <a:hlinkClick xmlns:r="http://schemas.openxmlformats.org/officeDocument/2006/relationships" r:id="rId1"/>
          <a:extLst>
            <a:ext uri="{FF2B5EF4-FFF2-40B4-BE49-F238E27FC236}">
              <a16:creationId xmlns:a16="http://schemas.microsoft.com/office/drawing/2014/main" id="{8C2CD75B-A6D3-4652-98C9-406465562861}"/>
            </a:ext>
          </a:extLst>
        </xdr:cNvPr>
        <xdr:cNvSpPr>
          <a:spLocks noChangeAspect="1" noEditPoints="1"/>
        </xdr:cNvSpPr>
      </xdr:nvSpPr>
      <xdr:spPr bwMode="auto">
        <a:xfrm>
          <a:off x="105251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4" name="Danske_Bank_Logo">
          <a:extLst>
            <a:ext uri="{FF2B5EF4-FFF2-40B4-BE49-F238E27FC236}">
              <a16:creationId xmlns:a16="http://schemas.microsoft.com/office/drawing/2014/main" id="{EEEEEA1C-1CA2-4623-869B-72E540BAC94F}"/>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136322</xdr:colOff>
      <xdr:row>3</xdr:row>
      <xdr:rowOff>3956</xdr:rowOff>
    </xdr:to>
    <xdr:sp macro="" textlink="">
      <xdr:nvSpPr>
        <xdr:cNvPr id="6" name="Home">
          <a:hlinkClick xmlns:r="http://schemas.openxmlformats.org/officeDocument/2006/relationships" r:id="rId1"/>
          <a:extLst>
            <a:ext uri="{FF2B5EF4-FFF2-40B4-BE49-F238E27FC236}">
              <a16:creationId xmlns:a16="http://schemas.microsoft.com/office/drawing/2014/main" id="{1A73A3EE-8782-403E-865E-ADED67914230}"/>
            </a:ext>
          </a:extLst>
        </xdr:cNvPr>
        <xdr:cNvSpPr>
          <a:spLocks noChangeAspect="1" noEditPoints="1"/>
        </xdr:cNvSpPr>
      </xdr:nvSpPr>
      <xdr:spPr bwMode="auto">
        <a:xfrm>
          <a:off x="105251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3" name="Danske_Bank_Logo">
          <a:extLst>
            <a:ext uri="{FF2B5EF4-FFF2-40B4-BE49-F238E27FC236}">
              <a16:creationId xmlns:a16="http://schemas.microsoft.com/office/drawing/2014/main" id="{CC3D81E3-F933-46A7-A29E-8FCC1D923679}"/>
            </a:ext>
          </a:extLst>
        </xdr:cNvPr>
        <xdr:cNvPicPr>
          <a:picLocks noChangeAspect="1"/>
        </xdr:cNvPicPr>
      </xdr:nvPicPr>
      <xdr:blipFill>
        <a:blip xmlns:r="http://schemas.openxmlformats.org/officeDocument/2006/relationships" r:embed="rId2"/>
        <a:stretch>
          <a:fillRect/>
        </a:stretch>
      </xdr:blipFill>
      <xdr:spPr>
        <a:xfrm>
          <a:off x="311150" y="171450"/>
          <a:ext cx="1918068" cy="1905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136322</xdr:colOff>
      <xdr:row>3</xdr:row>
      <xdr:rowOff>3956</xdr:rowOff>
    </xdr:to>
    <xdr:sp macro="" textlink="">
      <xdr:nvSpPr>
        <xdr:cNvPr id="5" name="Home">
          <a:hlinkClick xmlns:r="http://schemas.openxmlformats.org/officeDocument/2006/relationships" r:id="rId1"/>
          <a:extLst>
            <a:ext uri="{FF2B5EF4-FFF2-40B4-BE49-F238E27FC236}">
              <a16:creationId xmlns:a16="http://schemas.microsoft.com/office/drawing/2014/main" id="{384BE0A1-DB97-4775-A740-F5D589A7A339}"/>
            </a:ext>
          </a:extLst>
        </xdr:cNvPr>
        <xdr:cNvSpPr>
          <a:spLocks noChangeAspect="1" noEditPoints="1"/>
        </xdr:cNvSpPr>
      </xdr:nvSpPr>
      <xdr:spPr bwMode="auto">
        <a:xfrm>
          <a:off x="105251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2" name="Danske_Bank_Logo">
          <a:extLst>
            <a:ext uri="{FF2B5EF4-FFF2-40B4-BE49-F238E27FC236}">
              <a16:creationId xmlns:a16="http://schemas.microsoft.com/office/drawing/2014/main" id="{CA9F55B9-E590-4647-ABE5-E75AE4115A8A}"/>
            </a:ext>
          </a:extLst>
        </xdr:cNvPr>
        <xdr:cNvPicPr>
          <a:picLocks noChangeAspect="1"/>
        </xdr:cNvPicPr>
      </xdr:nvPicPr>
      <xdr:blipFill>
        <a:blip xmlns:r="http://schemas.openxmlformats.org/officeDocument/2006/relationships" r:embed="rId2"/>
        <a:stretch>
          <a:fillRect/>
        </a:stretch>
      </xdr:blipFill>
      <xdr:spPr>
        <a:xfrm>
          <a:off x="311150" y="171450"/>
          <a:ext cx="1918068" cy="1905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126797</xdr:colOff>
      <xdr:row>3</xdr:row>
      <xdr:rowOff>3956</xdr:rowOff>
    </xdr:to>
    <xdr:sp macro="" textlink="">
      <xdr:nvSpPr>
        <xdr:cNvPr id="5" name="Home">
          <a:hlinkClick xmlns:r="http://schemas.openxmlformats.org/officeDocument/2006/relationships" r:id="rId1"/>
          <a:extLst>
            <a:ext uri="{FF2B5EF4-FFF2-40B4-BE49-F238E27FC236}">
              <a16:creationId xmlns:a16="http://schemas.microsoft.com/office/drawing/2014/main" id="{B5B13619-8C70-4674-B50A-06B1217D23A2}"/>
            </a:ext>
          </a:extLst>
        </xdr:cNvPr>
        <xdr:cNvSpPr>
          <a:spLocks noChangeAspect="1" noEditPoints="1"/>
        </xdr:cNvSpPr>
      </xdr:nvSpPr>
      <xdr:spPr bwMode="auto">
        <a:xfrm>
          <a:off x="105251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2" name="Danske_Bank_Logo">
          <a:extLst>
            <a:ext uri="{FF2B5EF4-FFF2-40B4-BE49-F238E27FC236}">
              <a16:creationId xmlns:a16="http://schemas.microsoft.com/office/drawing/2014/main" id="{0F19AEA6-EB8B-4571-A53A-FA3560CA0B7D}"/>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8</xdr:col>
      <xdr:colOff>0</xdr:colOff>
      <xdr:row>1</xdr:row>
      <xdr:rowOff>0</xdr:rowOff>
    </xdr:from>
    <xdr:to>
      <xdr:col>8</xdr:col>
      <xdr:colOff>431597</xdr:colOff>
      <xdr:row>3</xdr:row>
      <xdr:rowOff>3956</xdr:rowOff>
    </xdr:to>
    <xdr:sp macro="" textlink="">
      <xdr:nvSpPr>
        <xdr:cNvPr id="5" name="Home">
          <a:hlinkClick xmlns:r="http://schemas.openxmlformats.org/officeDocument/2006/relationships" r:id="rId1"/>
          <a:extLst>
            <a:ext uri="{FF2B5EF4-FFF2-40B4-BE49-F238E27FC236}">
              <a16:creationId xmlns:a16="http://schemas.microsoft.com/office/drawing/2014/main" id="{478C34E3-B43B-46C3-9910-59B33BA8A2F0}"/>
            </a:ext>
          </a:extLst>
        </xdr:cNvPr>
        <xdr:cNvSpPr>
          <a:spLocks noChangeAspect="1" noEditPoints="1"/>
        </xdr:cNvSpPr>
      </xdr:nvSpPr>
      <xdr:spPr bwMode="auto">
        <a:xfrm>
          <a:off x="114395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4" name="Danske_Bank_Logo">
          <a:extLst>
            <a:ext uri="{FF2B5EF4-FFF2-40B4-BE49-F238E27FC236}">
              <a16:creationId xmlns:a16="http://schemas.microsoft.com/office/drawing/2014/main" id="{935D47F8-1FE6-47B8-BD29-CF7655188851}"/>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8</xdr:col>
      <xdr:colOff>0</xdr:colOff>
      <xdr:row>1</xdr:row>
      <xdr:rowOff>0</xdr:rowOff>
    </xdr:from>
    <xdr:to>
      <xdr:col>9</xdr:col>
      <xdr:colOff>126797</xdr:colOff>
      <xdr:row>3</xdr:row>
      <xdr:rowOff>3956</xdr:rowOff>
    </xdr:to>
    <xdr:sp macro="" textlink="">
      <xdr:nvSpPr>
        <xdr:cNvPr id="4" name="Home">
          <a:hlinkClick xmlns:r="http://schemas.openxmlformats.org/officeDocument/2006/relationships" r:id="rId1"/>
          <a:extLst>
            <a:ext uri="{FF2B5EF4-FFF2-40B4-BE49-F238E27FC236}">
              <a16:creationId xmlns:a16="http://schemas.microsoft.com/office/drawing/2014/main" id="{053EE563-614C-4DEE-9C2D-FE7193059364}"/>
            </a:ext>
          </a:extLst>
        </xdr:cNvPr>
        <xdr:cNvSpPr>
          <a:spLocks noChangeAspect="1" noEditPoints="1"/>
        </xdr:cNvSpPr>
      </xdr:nvSpPr>
      <xdr:spPr bwMode="auto">
        <a:xfrm>
          <a:off x="118586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1921878</xdr:colOff>
      <xdr:row>2</xdr:row>
      <xdr:rowOff>12065</xdr:rowOff>
    </xdr:to>
    <xdr:pic>
      <xdr:nvPicPr>
        <xdr:cNvPr id="5" name="Danske_Bank_Logo">
          <a:extLst>
            <a:ext uri="{FF2B5EF4-FFF2-40B4-BE49-F238E27FC236}">
              <a16:creationId xmlns:a16="http://schemas.microsoft.com/office/drawing/2014/main" id="{3FDCF70C-3CF1-430F-B214-53EA7C7CD199}"/>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8</xdr:col>
      <xdr:colOff>0</xdr:colOff>
      <xdr:row>0</xdr:row>
      <xdr:rowOff>47625</xdr:rowOff>
    </xdr:from>
    <xdr:to>
      <xdr:col>8</xdr:col>
      <xdr:colOff>0</xdr:colOff>
      <xdr:row>2</xdr:row>
      <xdr:rowOff>135675</xdr:rowOff>
    </xdr:to>
    <xdr:sp macro="[0]!bbbb" textlink="">
      <xdr:nvSpPr>
        <xdr:cNvPr id="2" name="Home unselected">
          <a:hlinkClick xmlns:r="http://schemas.openxmlformats.org/officeDocument/2006/relationships" r:id="rId1"/>
          <a:extLst>
            <a:ext uri="{FF2B5EF4-FFF2-40B4-BE49-F238E27FC236}">
              <a16:creationId xmlns:a16="http://schemas.microsoft.com/office/drawing/2014/main" id="{00000000-0008-0000-1000-000002000000}"/>
            </a:ext>
          </a:extLst>
        </xdr:cNvPr>
        <xdr:cNvSpPr>
          <a:spLocks noChangeAspect="1" noEditPoints="1"/>
        </xdr:cNvSpPr>
      </xdr:nvSpPr>
      <xdr:spPr bwMode="auto">
        <a:xfrm>
          <a:off x="14744700" y="47625"/>
          <a:ext cx="0" cy="450000"/>
        </a:xfrm>
        <a:custGeom>
          <a:avLst/>
          <a:gdLst>
            <a:gd name="T0" fmla="*/ 489 w 495"/>
            <a:gd name="T1" fmla="*/ 195 h 522"/>
            <a:gd name="T2" fmla="*/ 440 w 495"/>
            <a:gd name="T3" fmla="*/ 154 h 522"/>
            <a:gd name="T4" fmla="*/ 440 w 495"/>
            <a:gd name="T5" fmla="*/ 41 h 522"/>
            <a:gd name="T6" fmla="*/ 426 w 495"/>
            <a:gd name="T7" fmla="*/ 27 h 522"/>
            <a:gd name="T8" fmla="*/ 344 w 495"/>
            <a:gd name="T9" fmla="*/ 27 h 522"/>
            <a:gd name="T10" fmla="*/ 330 w 495"/>
            <a:gd name="T11" fmla="*/ 41 h 522"/>
            <a:gd name="T12" fmla="*/ 330 w 495"/>
            <a:gd name="T13" fmla="*/ 63 h 522"/>
            <a:gd name="T14" fmla="*/ 256 w 495"/>
            <a:gd name="T15" fmla="*/ 2 h 522"/>
            <a:gd name="T16" fmla="*/ 239 w 495"/>
            <a:gd name="T17" fmla="*/ 2 h 522"/>
            <a:gd name="T18" fmla="*/ 5 w 495"/>
            <a:gd name="T19" fmla="*/ 195 h 522"/>
            <a:gd name="T20" fmla="*/ 0 w 495"/>
            <a:gd name="T21" fmla="*/ 206 h 522"/>
            <a:gd name="T22" fmla="*/ 0 w 495"/>
            <a:gd name="T23" fmla="*/ 508 h 522"/>
            <a:gd name="T24" fmla="*/ 14 w 495"/>
            <a:gd name="T25" fmla="*/ 522 h 522"/>
            <a:gd name="T26" fmla="*/ 481 w 495"/>
            <a:gd name="T27" fmla="*/ 522 h 522"/>
            <a:gd name="T28" fmla="*/ 495 w 495"/>
            <a:gd name="T29" fmla="*/ 508 h 522"/>
            <a:gd name="T30" fmla="*/ 495 w 495"/>
            <a:gd name="T31" fmla="*/ 206 h 522"/>
            <a:gd name="T32" fmla="*/ 489 w 495"/>
            <a:gd name="T33" fmla="*/ 195 h 522"/>
            <a:gd name="T34" fmla="*/ 467 w 495"/>
            <a:gd name="T35" fmla="*/ 495 h 522"/>
            <a:gd name="T36" fmla="*/ 316 w 495"/>
            <a:gd name="T37" fmla="*/ 495 h 522"/>
            <a:gd name="T38" fmla="*/ 316 w 495"/>
            <a:gd name="T39" fmla="*/ 316 h 522"/>
            <a:gd name="T40" fmla="*/ 302 w 495"/>
            <a:gd name="T41" fmla="*/ 302 h 522"/>
            <a:gd name="T42" fmla="*/ 192 w 495"/>
            <a:gd name="T43" fmla="*/ 302 h 522"/>
            <a:gd name="T44" fmla="*/ 179 w 495"/>
            <a:gd name="T45" fmla="*/ 316 h 522"/>
            <a:gd name="T46" fmla="*/ 179 w 495"/>
            <a:gd name="T47" fmla="*/ 495 h 522"/>
            <a:gd name="T48" fmla="*/ 27 w 495"/>
            <a:gd name="T49" fmla="*/ 495 h 522"/>
            <a:gd name="T50" fmla="*/ 27 w 495"/>
            <a:gd name="T51" fmla="*/ 211 h 522"/>
            <a:gd name="T52" fmla="*/ 247 w 495"/>
            <a:gd name="T53" fmla="*/ 30 h 522"/>
            <a:gd name="T54" fmla="*/ 335 w 495"/>
            <a:gd name="T55" fmla="*/ 101 h 522"/>
            <a:gd name="T56" fmla="*/ 349 w 495"/>
            <a:gd name="T57" fmla="*/ 104 h 522"/>
            <a:gd name="T58" fmla="*/ 357 w 495"/>
            <a:gd name="T59" fmla="*/ 93 h 522"/>
            <a:gd name="T60" fmla="*/ 357 w 495"/>
            <a:gd name="T61" fmla="*/ 55 h 522"/>
            <a:gd name="T62" fmla="*/ 412 w 495"/>
            <a:gd name="T63" fmla="*/ 55 h 522"/>
            <a:gd name="T64" fmla="*/ 412 w 495"/>
            <a:gd name="T65" fmla="*/ 162 h 522"/>
            <a:gd name="T66" fmla="*/ 418 w 495"/>
            <a:gd name="T67" fmla="*/ 173 h 522"/>
            <a:gd name="T68" fmla="*/ 467 w 495"/>
            <a:gd name="T69" fmla="*/ 211 h 522"/>
            <a:gd name="T70" fmla="*/ 467 w 495"/>
            <a:gd name="T71" fmla="*/ 495 h 52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495" h="522">
              <a:moveTo>
                <a:pt x="489" y="195"/>
              </a:moveTo>
              <a:cubicBezTo>
                <a:pt x="440" y="154"/>
                <a:pt x="440" y="154"/>
                <a:pt x="440" y="154"/>
              </a:cubicBezTo>
              <a:cubicBezTo>
                <a:pt x="440" y="41"/>
                <a:pt x="440" y="41"/>
                <a:pt x="440" y="41"/>
              </a:cubicBezTo>
              <a:cubicBezTo>
                <a:pt x="440" y="33"/>
                <a:pt x="434" y="27"/>
                <a:pt x="426" y="27"/>
              </a:cubicBezTo>
              <a:cubicBezTo>
                <a:pt x="344" y="27"/>
                <a:pt x="344" y="27"/>
                <a:pt x="344" y="27"/>
              </a:cubicBezTo>
              <a:cubicBezTo>
                <a:pt x="335" y="27"/>
                <a:pt x="330" y="33"/>
                <a:pt x="330" y="41"/>
              </a:cubicBezTo>
              <a:cubicBezTo>
                <a:pt x="330" y="63"/>
                <a:pt x="330" y="63"/>
                <a:pt x="330" y="63"/>
              </a:cubicBezTo>
              <a:cubicBezTo>
                <a:pt x="256" y="2"/>
                <a:pt x="256" y="2"/>
                <a:pt x="256" y="2"/>
              </a:cubicBezTo>
              <a:cubicBezTo>
                <a:pt x="250" y="0"/>
                <a:pt x="245" y="0"/>
                <a:pt x="239" y="2"/>
              </a:cubicBezTo>
              <a:cubicBezTo>
                <a:pt x="5" y="195"/>
                <a:pt x="5" y="195"/>
                <a:pt x="5" y="195"/>
              </a:cubicBezTo>
              <a:cubicBezTo>
                <a:pt x="3" y="198"/>
                <a:pt x="0" y="203"/>
                <a:pt x="0" y="206"/>
              </a:cubicBezTo>
              <a:cubicBezTo>
                <a:pt x="0" y="508"/>
                <a:pt x="0" y="508"/>
                <a:pt x="0" y="508"/>
              </a:cubicBezTo>
              <a:cubicBezTo>
                <a:pt x="0" y="517"/>
                <a:pt x="5" y="522"/>
                <a:pt x="14" y="522"/>
              </a:cubicBezTo>
              <a:cubicBezTo>
                <a:pt x="481" y="522"/>
                <a:pt x="481" y="522"/>
                <a:pt x="481" y="522"/>
              </a:cubicBezTo>
              <a:cubicBezTo>
                <a:pt x="489" y="522"/>
                <a:pt x="495" y="517"/>
                <a:pt x="495" y="508"/>
              </a:cubicBezTo>
              <a:cubicBezTo>
                <a:pt x="495" y="206"/>
                <a:pt x="495" y="206"/>
                <a:pt x="495" y="206"/>
              </a:cubicBezTo>
              <a:cubicBezTo>
                <a:pt x="495" y="200"/>
                <a:pt x="492" y="198"/>
                <a:pt x="489" y="195"/>
              </a:cubicBezTo>
              <a:close/>
              <a:moveTo>
                <a:pt x="467" y="495"/>
              </a:moveTo>
              <a:cubicBezTo>
                <a:pt x="316" y="495"/>
                <a:pt x="316" y="495"/>
                <a:pt x="316" y="495"/>
              </a:cubicBezTo>
              <a:cubicBezTo>
                <a:pt x="316" y="316"/>
                <a:pt x="316" y="316"/>
                <a:pt x="316" y="316"/>
              </a:cubicBezTo>
              <a:cubicBezTo>
                <a:pt x="316" y="308"/>
                <a:pt x="311" y="302"/>
                <a:pt x="302" y="302"/>
              </a:cubicBezTo>
              <a:cubicBezTo>
                <a:pt x="192" y="302"/>
                <a:pt x="192" y="302"/>
                <a:pt x="192" y="302"/>
              </a:cubicBezTo>
              <a:cubicBezTo>
                <a:pt x="184" y="302"/>
                <a:pt x="179" y="308"/>
                <a:pt x="179" y="316"/>
              </a:cubicBezTo>
              <a:cubicBezTo>
                <a:pt x="179" y="495"/>
                <a:pt x="179" y="495"/>
                <a:pt x="179" y="495"/>
              </a:cubicBezTo>
              <a:cubicBezTo>
                <a:pt x="27" y="495"/>
                <a:pt x="27" y="495"/>
                <a:pt x="27" y="495"/>
              </a:cubicBezTo>
              <a:cubicBezTo>
                <a:pt x="27" y="211"/>
                <a:pt x="27" y="211"/>
                <a:pt x="27" y="211"/>
              </a:cubicBezTo>
              <a:cubicBezTo>
                <a:pt x="247" y="30"/>
                <a:pt x="247" y="30"/>
                <a:pt x="247" y="30"/>
              </a:cubicBezTo>
              <a:cubicBezTo>
                <a:pt x="335" y="101"/>
                <a:pt x="335" y="101"/>
                <a:pt x="335" y="101"/>
              </a:cubicBezTo>
              <a:cubicBezTo>
                <a:pt x="338" y="104"/>
                <a:pt x="346" y="104"/>
                <a:pt x="349" y="104"/>
              </a:cubicBezTo>
              <a:cubicBezTo>
                <a:pt x="355" y="101"/>
                <a:pt x="357" y="99"/>
                <a:pt x="357" y="93"/>
              </a:cubicBezTo>
              <a:cubicBezTo>
                <a:pt x="357" y="55"/>
                <a:pt x="357" y="55"/>
                <a:pt x="357" y="55"/>
              </a:cubicBezTo>
              <a:cubicBezTo>
                <a:pt x="412" y="55"/>
                <a:pt x="412" y="55"/>
                <a:pt x="412" y="55"/>
              </a:cubicBezTo>
              <a:cubicBezTo>
                <a:pt x="412" y="162"/>
                <a:pt x="412" y="162"/>
                <a:pt x="412" y="162"/>
              </a:cubicBezTo>
              <a:cubicBezTo>
                <a:pt x="412" y="167"/>
                <a:pt x="415" y="170"/>
                <a:pt x="418" y="173"/>
              </a:cubicBezTo>
              <a:cubicBezTo>
                <a:pt x="467" y="211"/>
                <a:pt x="467" y="211"/>
                <a:pt x="467" y="211"/>
              </a:cubicBezTo>
              <a:cubicBezTo>
                <a:pt x="467" y="495"/>
                <a:pt x="467" y="495"/>
                <a:pt x="467" y="495"/>
              </a:cubicBezTo>
              <a:close/>
            </a:path>
          </a:pathLst>
        </a:custGeom>
        <a:solidFill>
          <a:srgbClr val="003755"/>
        </a:solidFill>
        <a:ln>
          <a:noFill/>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a:p>
      </xdr:txBody>
    </xdr:sp>
    <xdr:clientData/>
  </xdr:twoCellAnchor>
  <xdr:twoCellAnchor>
    <xdr:from>
      <xdr:col>8</xdr:col>
      <xdr:colOff>0</xdr:colOff>
      <xdr:row>1</xdr:row>
      <xdr:rowOff>0</xdr:rowOff>
    </xdr:from>
    <xdr:to>
      <xdr:col>9</xdr:col>
      <xdr:colOff>126797</xdr:colOff>
      <xdr:row>3</xdr:row>
      <xdr:rowOff>3956</xdr:rowOff>
    </xdr:to>
    <xdr:sp macro="" textlink="">
      <xdr:nvSpPr>
        <xdr:cNvPr id="6" name="Home">
          <a:hlinkClick xmlns:r="http://schemas.openxmlformats.org/officeDocument/2006/relationships" r:id="rId2"/>
          <a:extLst>
            <a:ext uri="{FF2B5EF4-FFF2-40B4-BE49-F238E27FC236}">
              <a16:creationId xmlns:a16="http://schemas.microsoft.com/office/drawing/2014/main" id="{B678F63A-C535-41BB-AB2E-953783E4664C}"/>
            </a:ext>
          </a:extLst>
        </xdr:cNvPr>
        <xdr:cNvSpPr>
          <a:spLocks noChangeAspect="1" noEditPoints="1"/>
        </xdr:cNvSpPr>
      </xdr:nvSpPr>
      <xdr:spPr bwMode="auto">
        <a:xfrm>
          <a:off x="105251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4" name="Danske_Bank_Logo">
          <a:extLst>
            <a:ext uri="{FF2B5EF4-FFF2-40B4-BE49-F238E27FC236}">
              <a16:creationId xmlns:a16="http://schemas.microsoft.com/office/drawing/2014/main" id="{86FD5DE9-1B21-4DA6-878F-445A5D8E270C}"/>
            </a:ext>
          </a:extLst>
        </xdr:cNvPr>
        <xdr:cNvPicPr>
          <a:picLocks noChangeAspect="1"/>
        </xdr:cNvPicPr>
      </xdr:nvPicPr>
      <xdr:blipFill>
        <a:blip xmlns:r="http://schemas.openxmlformats.org/officeDocument/2006/relationships" r:embed="rId3"/>
        <a:stretch>
          <a:fillRect/>
        </a:stretch>
      </xdr:blipFill>
      <xdr:spPr>
        <a:xfrm>
          <a:off x="311150" y="171450"/>
          <a:ext cx="1918068" cy="19050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22</xdr:col>
      <xdr:colOff>0</xdr:colOff>
      <xdr:row>1</xdr:row>
      <xdr:rowOff>0</xdr:rowOff>
    </xdr:from>
    <xdr:to>
      <xdr:col>23</xdr:col>
      <xdr:colOff>126797</xdr:colOff>
      <xdr:row>3</xdr:row>
      <xdr:rowOff>13481</xdr:rowOff>
    </xdr:to>
    <xdr:sp macro="" textlink="">
      <xdr:nvSpPr>
        <xdr:cNvPr id="5" name="Home">
          <a:hlinkClick xmlns:r="http://schemas.openxmlformats.org/officeDocument/2006/relationships" r:id="rId1"/>
          <a:extLst>
            <a:ext uri="{FF2B5EF4-FFF2-40B4-BE49-F238E27FC236}">
              <a16:creationId xmlns:a16="http://schemas.microsoft.com/office/drawing/2014/main" id="{40357F17-251F-4E73-93DA-EE4D244055C7}"/>
            </a:ext>
          </a:extLst>
        </xdr:cNvPr>
        <xdr:cNvSpPr>
          <a:spLocks noChangeAspect="1" noEditPoints="1"/>
        </xdr:cNvSpPr>
      </xdr:nvSpPr>
      <xdr:spPr bwMode="auto">
        <a:xfrm>
          <a:off x="143351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3</xdr:col>
      <xdr:colOff>171818</xdr:colOff>
      <xdr:row>2</xdr:row>
      <xdr:rowOff>6350</xdr:rowOff>
    </xdr:to>
    <xdr:pic>
      <xdr:nvPicPr>
        <xdr:cNvPr id="2" name="Danske_Bank_Logo">
          <a:extLst>
            <a:ext uri="{FF2B5EF4-FFF2-40B4-BE49-F238E27FC236}">
              <a16:creationId xmlns:a16="http://schemas.microsoft.com/office/drawing/2014/main" id="{C39FC403-4E94-433E-B403-546D308A8979}"/>
            </a:ext>
          </a:extLst>
        </xdr:cNvPr>
        <xdr:cNvPicPr>
          <a:picLocks noChangeAspect="1"/>
        </xdr:cNvPicPr>
      </xdr:nvPicPr>
      <xdr:blipFill>
        <a:blip xmlns:r="http://schemas.openxmlformats.org/officeDocument/2006/relationships" r:embed="rId2"/>
        <a:stretch>
          <a:fillRect/>
        </a:stretch>
      </xdr:blipFill>
      <xdr:spPr>
        <a:xfrm>
          <a:off x="311150" y="171450"/>
          <a:ext cx="1918068" cy="190500"/>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20</xdr:col>
      <xdr:colOff>0</xdr:colOff>
      <xdr:row>1</xdr:row>
      <xdr:rowOff>0</xdr:rowOff>
    </xdr:from>
    <xdr:to>
      <xdr:col>20</xdr:col>
      <xdr:colOff>431597</xdr:colOff>
      <xdr:row>3</xdr:row>
      <xdr:rowOff>13481</xdr:rowOff>
    </xdr:to>
    <xdr:sp macro="" textlink="">
      <xdr:nvSpPr>
        <xdr:cNvPr id="5" name="Home">
          <a:hlinkClick xmlns:r="http://schemas.openxmlformats.org/officeDocument/2006/relationships" r:id="rId1"/>
          <a:extLst>
            <a:ext uri="{FF2B5EF4-FFF2-40B4-BE49-F238E27FC236}">
              <a16:creationId xmlns:a16="http://schemas.microsoft.com/office/drawing/2014/main" id="{E9A870F7-B387-4224-B52C-5903555EC300}"/>
            </a:ext>
          </a:extLst>
        </xdr:cNvPr>
        <xdr:cNvSpPr>
          <a:spLocks noChangeAspect="1" noEditPoints="1"/>
        </xdr:cNvSpPr>
      </xdr:nvSpPr>
      <xdr:spPr bwMode="auto">
        <a:xfrm>
          <a:off x="136874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3</xdr:col>
      <xdr:colOff>444868</xdr:colOff>
      <xdr:row>2</xdr:row>
      <xdr:rowOff>6350</xdr:rowOff>
    </xdr:to>
    <xdr:pic>
      <xdr:nvPicPr>
        <xdr:cNvPr id="2" name="Danske_Bank_Logo">
          <a:extLst>
            <a:ext uri="{FF2B5EF4-FFF2-40B4-BE49-F238E27FC236}">
              <a16:creationId xmlns:a16="http://schemas.microsoft.com/office/drawing/2014/main" id="{9E80B916-4EA3-4E76-A1F0-38F70628078C}"/>
            </a:ext>
          </a:extLst>
        </xdr:cNvPr>
        <xdr:cNvPicPr>
          <a:picLocks noChangeAspect="1"/>
        </xdr:cNvPicPr>
      </xdr:nvPicPr>
      <xdr:blipFill>
        <a:blip xmlns:r="http://schemas.openxmlformats.org/officeDocument/2006/relationships" r:embed="rId2"/>
        <a:stretch>
          <a:fillRect/>
        </a:stretch>
      </xdr:blipFill>
      <xdr:spPr>
        <a:xfrm>
          <a:off x="311150" y="171450"/>
          <a:ext cx="1918068" cy="19050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7</xdr:col>
      <xdr:colOff>0</xdr:colOff>
      <xdr:row>1</xdr:row>
      <xdr:rowOff>0</xdr:rowOff>
    </xdr:from>
    <xdr:to>
      <xdr:col>8</xdr:col>
      <xdr:colOff>136322</xdr:colOff>
      <xdr:row>3</xdr:row>
      <xdr:rowOff>3956</xdr:rowOff>
    </xdr:to>
    <xdr:sp macro="" textlink="">
      <xdr:nvSpPr>
        <xdr:cNvPr id="3" name="Home">
          <a:hlinkClick xmlns:r="http://schemas.openxmlformats.org/officeDocument/2006/relationships" r:id="rId1"/>
          <a:extLst>
            <a:ext uri="{FF2B5EF4-FFF2-40B4-BE49-F238E27FC236}">
              <a16:creationId xmlns:a16="http://schemas.microsoft.com/office/drawing/2014/main" id="{318F21CA-DD1C-4E90-8C36-AF2C19206C05}"/>
            </a:ext>
          </a:extLst>
        </xdr:cNvPr>
        <xdr:cNvSpPr>
          <a:spLocks noChangeAspect="1" noEditPoints="1"/>
        </xdr:cNvSpPr>
      </xdr:nvSpPr>
      <xdr:spPr bwMode="auto">
        <a:xfrm>
          <a:off x="117824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2" name="Danske_Bank_Logo">
          <a:extLst>
            <a:ext uri="{FF2B5EF4-FFF2-40B4-BE49-F238E27FC236}">
              <a16:creationId xmlns:a16="http://schemas.microsoft.com/office/drawing/2014/main" id="{E4D4DD1F-2797-488D-8E0A-CF514672C670}"/>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xdr:from>
      <xdr:col>7</xdr:col>
      <xdr:colOff>0</xdr:colOff>
      <xdr:row>1</xdr:row>
      <xdr:rowOff>0</xdr:rowOff>
    </xdr:from>
    <xdr:to>
      <xdr:col>8</xdr:col>
      <xdr:colOff>136322</xdr:colOff>
      <xdr:row>3</xdr:row>
      <xdr:rowOff>3956</xdr:rowOff>
    </xdr:to>
    <xdr:sp macro="" textlink="">
      <xdr:nvSpPr>
        <xdr:cNvPr id="3" name="Home">
          <a:hlinkClick xmlns:r="http://schemas.openxmlformats.org/officeDocument/2006/relationships" r:id="rId1"/>
          <a:extLst>
            <a:ext uri="{FF2B5EF4-FFF2-40B4-BE49-F238E27FC236}">
              <a16:creationId xmlns:a16="http://schemas.microsoft.com/office/drawing/2014/main" id="{C7530318-3008-4384-9E03-D0EB5099014C}"/>
            </a:ext>
          </a:extLst>
        </xdr:cNvPr>
        <xdr:cNvSpPr>
          <a:spLocks noChangeAspect="1" noEditPoints="1"/>
        </xdr:cNvSpPr>
      </xdr:nvSpPr>
      <xdr:spPr bwMode="auto">
        <a:xfrm>
          <a:off x="118586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2" name="Danske_Bank_Logo">
          <a:extLst>
            <a:ext uri="{FF2B5EF4-FFF2-40B4-BE49-F238E27FC236}">
              <a16:creationId xmlns:a16="http://schemas.microsoft.com/office/drawing/2014/main" id="{736D346E-D58A-4530-9EE6-4C07E3E6CBBF}"/>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xdr:from>
      <xdr:col>7</xdr:col>
      <xdr:colOff>0</xdr:colOff>
      <xdr:row>0</xdr:row>
      <xdr:rowOff>76200</xdr:rowOff>
    </xdr:from>
    <xdr:to>
      <xdr:col>7</xdr:col>
      <xdr:colOff>0</xdr:colOff>
      <xdr:row>2</xdr:row>
      <xdr:rowOff>164250</xdr:rowOff>
    </xdr:to>
    <xdr:sp macro="[0]!bbbb" textlink="">
      <xdr:nvSpPr>
        <xdr:cNvPr id="2" name="Home unselected">
          <a:hlinkClick xmlns:r="http://schemas.openxmlformats.org/officeDocument/2006/relationships" r:id="rId1"/>
          <a:extLst>
            <a:ext uri="{FF2B5EF4-FFF2-40B4-BE49-F238E27FC236}">
              <a16:creationId xmlns:a16="http://schemas.microsoft.com/office/drawing/2014/main" id="{00000000-0008-0000-1700-000002000000}"/>
            </a:ext>
          </a:extLst>
        </xdr:cNvPr>
        <xdr:cNvSpPr>
          <a:spLocks noChangeAspect="1" noEditPoints="1"/>
        </xdr:cNvSpPr>
      </xdr:nvSpPr>
      <xdr:spPr bwMode="auto">
        <a:xfrm>
          <a:off x="12477750" y="76200"/>
          <a:ext cx="426774" cy="450000"/>
        </a:xfrm>
        <a:custGeom>
          <a:avLst/>
          <a:gdLst>
            <a:gd name="T0" fmla="*/ 489 w 495"/>
            <a:gd name="T1" fmla="*/ 195 h 522"/>
            <a:gd name="T2" fmla="*/ 440 w 495"/>
            <a:gd name="T3" fmla="*/ 154 h 522"/>
            <a:gd name="T4" fmla="*/ 440 w 495"/>
            <a:gd name="T5" fmla="*/ 41 h 522"/>
            <a:gd name="T6" fmla="*/ 426 w 495"/>
            <a:gd name="T7" fmla="*/ 27 h 522"/>
            <a:gd name="T8" fmla="*/ 344 w 495"/>
            <a:gd name="T9" fmla="*/ 27 h 522"/>
            <a:gd name="T10" fmla="*/ 330 w 495"/>
            <a:gd name="T11" fmla="*/ 41 h 522"/>
            <a:gd name="T12" fmla="*/ 330 w 495"/>
            <a:gd name="T13" fmla="*/ 63 h 522"/>
            <a:gd name="T14" fmla="*/ 256 w 495"/>
            <a:gd name="T15" fmla="*/ 2 h 522"/>
            <a:gd name="T16" fmla="*/ 239 w 495"/>
            <a:gd name="T17" fmla="*/ 2 h 522"/>
            <a:gd name="T18" fmla="*/ 5 w 495"/>
            <a:gd name="T19" fmla="*/ 195 h 522"/>
            <a:gd name="T20" fmla="*/ 0 w 495"/>
            <a:gd name="T21" fmla="*/ 206 h 522"/>
            <a:gd name="T22" fmla="*/ 0 w 495"/>
            <a:gd name="T23" fmla="*/ 508 h 522"/>
            <a:gd name="T24" fmla="*/ 14 w 495"/>
            <a:gd name="T25" fmla="*/ 522 h 522"/>
            <a:gd name="T26" fmla="*/ 481 w 495"/>
            <a:gd name="T27" fmla="*/ 522 h 522"/>
            <a:gd name="T28" fmla="*/ 495 w 495"/>
            <a:gd name="T29" fmla="*/ 508 h 522"/>
            <a:gd name="T30" fmla="*/ 495 w 495"/>
            <a:gd name="T31" fmla="*/ 206 h 522"/>
            <a:gd name="T32" fmla="*/ 489 w 495"/>
            <a:gd name="T33" fmla="*/ 195 h 522"/>
            <a:gd name="T34" fmla="*/ 467 w 495"/>
            <a:gd name="T35" fmla="*/ 495 h 522"/>
            <a:gd name="T36" fmla="*/ 316 w 495"/>
            <a:gd name="T37" fmla="*/ 495 h 522"/>
            <a:gd name="T38" fmla="*/ 316 w 495"/>
            <a:gd name="T39" fmla="*/ 316 h 522"/>
            <a:gd name="T40" fmla="*/ 302 w 495"/>
            <a:gd name="T41" fmla="*/ 302 h 522"/>
            <a:gd name="T42" fmla="*/ 192 w 495"/>
            <a:gd name="T43" fmla="*/ 302 h 522"/>
            <a:gd name="T44" fmla="*/ 179 w 495"/>
            <a:gd name="T45" fmla="*/ 316 h 522"/>
            <a:gd name="T46" fmla="*/ 179 w 495"/>
            <a:gd name="T47" fmla="*/ 495 h 522"/>
            <a:gd name="T48" fmla="*/ 27 w 495"/>
            <a:gd name="T49" fmla="*/ 495 h 522"/>
            <a:gd name="T50" fmla="*/ 27 w 495"/>
            <a:gd name="T51" fmla="*/ 211 h 522"/>
            <a:gd name="T52" fmla="*/ 247 w 495"/>
            <a:gd name="T53" fmla="*/ 30 h 522"/>
            <a:gd name="T54" fmla="*/ 335 w 495"/>
            <a:gd name="T55" fmla="*/ 101 h 522"/>
            <a:gd name="T56" fmla="*/ 349 w 495"/>
            <a:gd name="T57" fmla="*/ 104 h 522"/>
            <a:gd name="T58" fmla="*/ 357 w 495"/>
            <a:gd name="T59" fmla="*/ 93 h 522"/>
            <a:gd name="T60" fmla="*/ 357 w 495"/>
            <a:gd name="T61" fmla="*/ 55 h 522"/>
            <a:gd name="T62" fmla="*/ 412 w 495"/>
            <a:gd name="T63" fmla="*/ 55 h 522"/>
            <a:gd name="T64" fmla="*/ 412 w 495"/>
            <a:gd name="T65" fmla="*/ 162 h 522"/>
            <a:gd name="T66" fmla="*/ 418 w 495"/>
            <a:gd name="T67" fmla="*/ 173 h 522"/>
            <a:gd name="T68" fmla="*/ 467 w 495"/>
            <a:gd name="T69" fmla="*/ 211 h 522"/>
            <a:gd name="T70" fmla="*/ 467 w 495"/>
            <a:gd name="T71" fmla="*/ 495 h 52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495" h="522">
              <a:moveTo>
                <a:pt x="489" y="195"/>
              </a:moveTo>
              <a:cubicBezTo>
                <a:pt x="440" y="154"/>
                <a:pt x="440" y="154"/>
                <a:pt x="440" y="154"/>
              </a:cubicBezTo>
              <a:cubicBezTo>
                <a:pt x="440" y="41"/>
                <a:pt x="440" y="41"/>
                <a:pt x="440" y="41"/>
              </a:cubicBezTo>
              <a:cubicBezTo>
                <a:pt x="440" y="33"/>
                <a:pt x="434" y="27"/>
                <a:pt x="426" y="27"/>
              </a:cubicBezTo>
              <a:cubicBezTo>
                <a:pt x="344" y="27"/>
                <a:pt x="344" y="27"/>
                <a:pt x="344" y="27"/>
              </a:cubicBezTo>
              <a:cubicBezTo>
                <a:pt x="335" y="27"/>
                <a:pt x="330" y="33"/>
                <a:pt x="330" y="41"/>
              </a:cubicBezTo>
              <a:cubicBezTo>
                <a:pt x="330" y="63"/>
                <a:pt x="330" y="63"/>
                <a:pt x="330" y="63"/>
              </a:cubicBezTo>
              <a:cubicBezTo>
                <a:pt x="256" y="2"/>
                <a:pt x="256" y="2"/>
                <a:pt x="256" y="2"/>
              </a:cubicBezTo>
              <a:cubicBezTo>
                <a:pt x="250" y="0"/>
                <a:pt x="245" y="0"/>
                <a:pt x="239" y="2"/>
              </a:cubicBezTo>
              <a:cubicBezTo>
                <a:pt x="5" y="195"/>
                <a:pt x="5" y="195"/>
                <a:pt x="5" y="195"/>
              </a:cubicBezTo>
              <a:cubicBezTo>
                <a:pt x="3" y="198"/>
                <a:pt x="0" y="203"/>
                <a:pt x="0" y="206"/>
              </a:cubicBezTo>
              <a:cubicBezTo>
                <a:pt x="0" y="508"/>
                <a:pt x="0" y="508"/>
                <a:pt x="0" y="508"/>
              </a:cubicBezTo>
              <a:cubicBezTo>
                <a:pt x="0" y="517"/>
                <a:pt x="5" y="522"/>
                <a:pt x="14" y="522"/>
              </a:cubicBezTo>
              <a:cubicBezTo>
                <a:pt x="481" y="522"/>
                <a:pt x="481" y="522"/>
                <a:pt x="481" y="522"/>
              </a:cubicBezTo>
              <a:cubicBezTo>
                <a:pt x="489" y="522"/>
                <a:pt x="495" y="517"/>
                <a:pt x="495" y="508"/>
              </a:cubicBezTo>
              <a:cubicBezTo>
                <a:pt x="495" y="206"/>
                <a:pt x="495" y="206"/>
                <a:pt x="495" y="206"/>
              </a:cubicBezTo>
              <a:cubicBezTo>
                <a:pt x="495" y="200"/>
                <a:pt x="492" y="198"/>
                <a:pt x="489" y="195"/>
              </a:cubicBezTo>
              <a:close/>
              <a:moveTo>
                <a:pt x="467" y="495"/>
              </a:moveTo>
              <a:cubicBezTo>
                <a:pt x="316" y="495"/>
                <a:pt x="316" y="495"/>
                <a:pt x="316" y="495"/>
              </a:cubicBezTo>
              <a:cubicBezTo>
                <a:pt x="316" y="316"/>
                <a:pt x="316" y="316"/>
                <a:pt x="316" y="316"/>
              </a:cubicBezTo>
              <a:cubicBezTo>
                <a:pt x="316" y="308"/>
                <a:pt x="311" y="302"/>
                <a:pt x="302" y="302"/>
              </a:cubicBezTo>
              <a:cubicBezTo>
                <a:pt x="192" y="302"/>
                <a:pt x="192" y="302"/>
                <a:pt x="192" y="302"/>
              </a:cubicBezTo>
              <a:cubicBezTo>
                <a:pt x="184" y="302"/>
                <a:pt x="179" y="308"/>
                <a:pt x="179" y="316"/>
              </a:cubicBezTo>
              <a:cubicBezTo>
                <a:pt x="179" y="495"/>
                <a:pt x="179" y="495"/>
                <a:pt x="179" y="495"/>
              </a:cubicBezTo>
              <a:cubicBezTo>
                <a:pt x="27" y="495"/>
                <a:pt x="27" y="495"/>
                <a:pt x="27" y="495"/>
              </a:cubicBezTo>
              <a:cubicBezTo>
                <a:pt x="27" y="211"/>
                <a:pt x="27" y="211"/>
                <a:pt x="27" y="211"/>
              </a:cubicBezTo>
              <a:cubicBezTo>
                <a:pt x="247" y="30"/>
                <a:pt x="247" y="30"/>
                <a:pt x="247" y="30"/>
              </a:cubicBezTo>
              <a:cubicBezTo>
                <a:pt x="335" y="101"/>
                <a:pt x="335" y="101"/>
                <a:pt x="335" y="101"/>
              </a:cubicBezTo>
              <a:cubicBezTo>
                <a:pt x="338" y="104"/>
                <a:pt x="346" y="104"/>
                <a:pt x="349" y="104"/>
              </a:cubicBezTo>
              <a:cubicBezTo>
                <a:pt x="355" y="101"/>
                <a:pt x="357" y="99"/>
                <a:pt x="357" y="93"/>
              </a:cubicBezTo>
              <a:cubicBezTo>
                <a:pt x="357" y="55"/>
                <a:pt x="357" y="55"/>
                <a:pt x="357" y="55"/>
              </a:cubicBezTo>
              <a:cubicBezTo>
                <a:pt x="412" y="55"/>
                <a:pt x="412" y="55"/>
                <a:pt x="412" y="55"/>
              </a:cubicBezTo>
              <a:cubicBezTo>
                <a:pt x="412" y="162"/>
                <a:pt x="412" y="162"/>
                <a:pt x="412" y="162"/>
              </a:cubicBezTo>
              <a:cubicBezTo>
                <a:pt x="412" y="167"/>
                <a:pt x="415" y="170"/>
                <a:pt x="418" y="173"/>
              </a:cubicBezTo>
              <a:cubicBezTo>
                <a:pt x="467" y="211"/>
                <a:pt x="467" y="211"/>
                <a:pt x="467" y="211"/>
              </a:cubicBezTo>
              <a:cubicBezTo>
                <a:pt x="467" y="495"/>
                <a:pt x="467" y="495"/>
                <a:pt x="467" y="495"/>
              </a:cubicBezTo>
              <a:close/>
            </a:path>
          </a:pathLst>
        </a:custGeom>
        <a:solidFill>
          <a:srgbClr val="003755"/>
        </a:solidFill>
        <a:ln>
          <a:noFill/>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a:p>
      </xdr:txBody>
    </xdr:sp>
    <xdr:clientData/>
  </xdr:twoCellAnchor>
  <xdr:twoCellAnchor editAs="oneCell">
    <xdr:from>
      <xdr:col>6</xdr:col>
      <xdr:colOff>1401268</xdr:colOff>
      <xdr:row>1</xdr:row>
      <xdr:rowOff>0</xdr:rowOff>
    </xdr:from>
    <xdr:to>
      <xdr:col>7</xdr:col>
      <xdr:colOff>385753</xdr:colOff>
      <xdr:row>2</xdr:row>
      <xdr:rowOff>173259</xdr:rowOff>
    </xdr:to>
    <xdr:pic>
      <xdr:nvPicPr>
        <xdr:cNvPr id="5" name="Picture 4">
          <a:hlinkClick xmlns:r="http://schemas.openxmlformats.org/officeDocument/2006/relationships" r:id="rId2"/>
          <a:extLst>
            <a:ext uri="{FF2B5EF4-FFF2-40B4-BE49-F238E27FC236}">
              <a16:creationId xmlns:a16="http://schemas.microsoft.com/office/drawing/2014/main" id="{E860FC33-81BE-176A-1BF5-64103879DCF1}"/>
            </a:ext>
          </a:extLst>
        </xdr:cNvPr>
        <xdr:cNvPicPr>
          <a:picLocks noChangeAspect="1"/>
        </xdr:cNvPicPr>
      </xdr:nvPicPr>
      <xdr:blipFill>
        <a:blip xmlns:r="http://schemas.openxmlformats.org/officeDocument/2006/relationships" r:embed="rId3"/>
        <a:stretch>
          <a:fillRect/>
        </a:stretch>
      </xdr:blipFill>
      <xdr:spPr>
        <a:xfrm>
          <a:off x="12383645" y="166557"/>
          <a:ext cx="429932" cy="345532"/>
        </a:xfrm>
        <a:prstGeom prst="rect">
          <a:avLst/>
        </a:prstGeom>
      </xdr:spPr>
    </xdr:pic>
    <xdr:clientData/>
  </xdr:twoCellAnchor>
  <xdr:twoCellAnchor editAs="oneCell">
    <xdr:from>
      <xdr:col>1</xdr:col>
      <xdr:colOff>0</xdr:colOff>
      <xdr:row>1</xdr:row>
      <xdr:rowOff>0</xdr:rowOff>
    </xdr:from>
    <xdr:to>
      <xdr:col>1</xdr:col>
      <xdr:colOff>1918068</xdr:colOff>
      <xdr:row>2</xdr:row>
      <xdr:rowOff>6350</xdr:rowOff>
    </xdr:to>
    <xdr:pic>
      <xdr:nvPicPr>
        <xdr:cNvPr id="3" name="Danske_Bank_Logo">
          <a:extLst>
            <a:ext uri="{FF2B5EF4-FFF2-40B4-BE49-F238E27FC236}">
              <a16:creationId xmlns:a16="http://schemas.microsoft.com/office/drawing/2014/main" id="{8FBDACEA-CF52-425F-A2D7-62FD54EC12F7}"/>
            </a:ext>
          </a:extLst>
        </xdr:cNvPr>
        <xdr:cNvPicPr>
          <a:picLocks noChangeAspect="1"/>
        </xdr:cNvPicPr>
      </xdr:nvPicPr>
      <xdr:blipFill>
        <a:blip xmlns:r="http://schemas.openxmlformats.org/officeDocument/2006/relationships" r:embed="rId4"/>
        <a:stretch>
          <a:fillRect/>
        </a:stretch>
      </xdr:blipFill>
      <xdr:spPr>
        <a:xfrm>
          <a:off x="311150" y="171450"/>
          <a:ext cx="1918068" cy="190500"/>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xdr:from>
      <xdr:col>7</xdr:col>
      <xdr:colOff>0</xdr:colOff>
      <xdr:row>0</xdr:row>
      <xdr:rowOff>76200</xdr:rowOff>
    </xdr:from>
    <xdr:to>
      <xdr:col>7</xdr:col>
      <xdr:colOff>0</xdr:colOff>
      <xdr:row>2</xdr:row>
      <xdr:rowOff>164250</xdr:rowOff>
    </xdr:to>
    <xdr:sp macro="[0]!bbbb" textlink="">
      <xdr:nvSpPr>
        <xdr:cNvPr id="2" name="Home unselected">
          <a:hlinkClick xmlns:r="http://schemas.openxmlformats.org/officeDocument/2006/relationships" r:id="rId1"/>
          <a:extLst>
            <a:ext uri="{FF2B5EF4-FFF2-40B4-BE49-F238E27FC236}">
              <a16:creationId xmlns:a16="http://schemas.microsoft.com/office/drawing/2014/main" id="{00000000-0008-0000-1800-000002000000}"/>
            </a:ext>
          </a:extLst>
        </xdr:cNvPr>
        <xdr:cNvSpPr>
          <a:spLocks noChangeAspect="1" noEditPoints="1"/>
        </xdr:cNvSpPr>
      </xdr:nvSpPr>
      <xdr:spPr bwMode="auto">
        <a:xfrm>
          <a:off x="12477750" y="76200"/>
          <a:ext cx="426774" cy="450000"/>
        </a:xfrm>
        <a:custGeom>
          <a:avLst/>
          <a:gdLst>
            <a:gd name="T0" fmla="*/ 489 w 495"/>
            <a:gd name="T1" fmla="*/ 195 h 522"/>
            <a:gd name="T2" fmla="*/ 440 w 495"/>
            <a:gd name="T3" fmla="*/ 154 h 522"/>
            <a:gd name="T4" fmla="*/ 440 w 495"/>
            <a:gd name="T5" fmla="*/ 41 h 522"/>
            <a:gd name="T6" fmla="*/ 426 w 495"/>
            <a:gd name="T7" fmla="*/ 27 h 522"/>
            <a:gd name="T8" fmla="*/ 344 w 495"/>
            <a:gd name="T9" fmla="*/ 27 h 522"/>
            <a:gd name="T10" fmla="*/ 330 w 495"/>
            <a:gd name="T11" fmla="*/ 41 h 522"/>
            <a:gd name="T12" fmla="*/ 330 w 495"/>
            <a:gd name="T13" fmla="*/ 63 h 522"/>
            <a:gd name="T14" fmla="*/ 256 w 495"/>
            <a:gd name="T15" fmla="*/ 2 h 522"/>
            <a:gd name="T16" fmla="*/ 239 w 495"/>
            <a:gd name="T17" fmla="*/ 2 h 522"/>
            <a:gd name="T18" fmla="*/ 5 w 495"/>
            <a:gd name="T19" fmla="*/ 195 h 522"/>
            <a:gd name="T20" fmla="*/ 0 w 495"/>
            <a:gd name="T21" fmla="*/ 206 h 522"/>
            <a:gd name="T22" fmla="*/ 0 w 495"/>
            <a:gd name="T23" fmla="*/ 508 h 522"/>
            <a:gd name="T24" fmla="*/ 14 w 495"/>
            <a:gd name="T25" fmla="*/ 522 h 522"/>
            <a:gd name="T26" fmla="*/ 481 w 495"/>
            <a:gd name="T27" fmla="*/ 522 h 522"/>
            <a:gd name="T28" fmla="*/ 495 w 495"/>
            <a:gd name="T29" fmla="*/ 508 h 522"/>
            <a:gd name="T30" fmla="*/ 495 w 495"/>
            <a:gd name="T31" fmla="*/ 206 h 522"/>
            <a:gd name="T32" fmla="*/ 489 w 495"/>
            <a:gd name="T33" fmla="*/ 195 h 522"/>
            <a:gd name="T34" fmla="*/ 467 w 495"/>
            <a:gd name="T35" fmla="*/ 495 h 522"/>
            <a:gd name="T36" fmla="*/ 316 w 495"/>
            <a:gd name="T37" fmla="*/ 495 h 522"/>
            <a:gd name="T38" fmla="*/ 316 w 495"/>
            <a:gd name="T39" fmla="*/ 316 h 522"/>
            <a:gd name="T40" fmla="*/ 302 w 495"/>
            <a:gd name="T41" fmla="*/ 302 h 522"/>
            <a:gd name="T42" fmla="*/ 192 w 495"/>
            <a:gd name="T43" fmla="*/ 302 h 522"/>
            <a:gd name="T44" fmla="*/ 179 w 495"/>
            <a:gd name="T45" fmla="*/ 316 h 522"/>
            <a:gd name="T46" fmla="*/ 179 w 495"/>
            <a:gd name="T47" fmla="*/ 495 h 522"/>
            <a:gd name="T48" fmla="*/ 27 w 495"/>
            <a:gd name="T49" fmla="*/ 495 h 522"/>
            <a:gd name="T50" fmla="*/ 27 w 495"/>
            <a:gd name="T51" fmla="*/ 211 h 522"/>
            <a:gd name="T52" fmla="*/ 247 w 495"/>
            <a:gd name="T53" fmla="*/ 30 h 522"/>
            <a:gd name="T54" fmla="*/ 335 w 495"/>
            <a:gd name="T55" fmla="*/ 101 h 522"/>
            <a:gd name="T56" fmla="*/ 349 w 495"/>
            <a:gd name="T57" fmla="*/ 104 h 522"/>
            <a:gd name="T58" fmla="*/ 357 w 495"/>
            <a:gd name="T59" fmla="*/ 93 h 522"/>
            <a:gd name="T60" fmla="*/ 357 w 495"/>
            <a:gd name="T61" fmla="*/ 55 h 522"/>
            <a:gd name="T62" fmla="*/ 412 w 495"/>
            <a:gd name="T63" fmla="*/ 55 h 522"/>
            <a:gd name="T64" fmla="*/ 412 w 495"/>
            <a:gd name="T65" fmla="*/ 162 h 522"/>
            <a:gd name="T66" fmla="*/ 418 w 495"/>
            <a:gd name="T67" fmla="*/ 173 h 522"/>
            <a:gd name="T68" fmla="*/ 467 w 495"/>
            <a:gd name="T69" fmla="*/ 211 h 522"/>
            <a:gd name="T70" fmla="*/ 467 w 495"/>
            <a:gd name="T71" fmla="*/ 495 h 52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495" h="522">
              <a:moveTo>
                <a:pt x="489" y="195"/>
              </a:moveTo>
              <a:cubicBezTo>
                <a:pt x="440" y="154"/>
                <a:pt x="440" y="154"/>
                <a:pt x="440" y="154"/>
              </a:cubicBezTo>
              <a:cubicBezTo>
                <a:pt x="440" y="41"/>
                <a:pt x="440" y="41"/>
                <a:pt x="440" y="41"/>
              </a:cubicBezTo>
              <a:cubicBezTo>
                <a:pt x="440" y="33"/>
                <a:pt x="434" y="27"/>
                <a:pt x="426" y="27"/>
              </a:cubicBezTo>
              <a:cubicBezTo>
                <a:pt x="344" y="27"/>
                <a:pt x="344" y="27"/>
                <a:pt x="344" y="27"/>
              </a:cubicBezTo>
              <a:cubicBezTo>
                <a:pt x="335" y="27"/>
                <a:pt x="330" y="33"/>
                <a:pt x="330" y="41"/>
              </a:cubicBezTo>
              <a:cubicBezTo>
                <a:pt x="330" y="63"/>
                <a:pt x="330" y="63"/>
                <a:pt x="330" y="63"/>
              </a:cubicBezTo>
              <a:cubicBezTo>
                <a:pt x="256" y="2"/>
                <a:pt x="256" y="2"/>
                <a:pt x="256" y="2"/>
              </a:cubicBezTo>
              <a:cubicBezTo>
                <a:pt x="250" y="0"/>
                <a:pt x="245" y="0"/>
                <a:pt x="239" y="2"/>
              </a:cubicBezTo>
              <a:cubicBezTo>
                <a:pt x="5" y="195"/>
                <a:pt x="5" y="195"/>
                <a:pt x="5" y="195"/>
              </a:cubicBezTo>
              <a:cubicBezTo>
                <a:pt x="3" y="198"/>
                <a:pt x="0" y="203"/>
                <a:pt x="0" y="206"/>
              </a:cubicBezTo>
              <a:cubicBezTo>
                <a:pt x="0" y="508"/>
                <a:pt x="0" y="508"/>
                <a:pt x="0" y="508"/>
              </a:cubicBezTo>
              <a:cubicBezTo>
                <a:pt x="0" y="517"/>
                <a:pt x="5" y="522"/>
                <a:pt x="14" y="522"/>
              </a:cubicBezTo>
              <a:cubicBezTo>
                <a:pt x="481" y="522"/>
                <a:pt x="481" y="522"/>
                <a:pt x="481" y="522"/>
              </a:cubicBezTo>
              <a:cubicBezTo>
                <a:pt x="489" y="522"/>
                <a:pt x="495" y="517"/>
                <a:pt x="495" y="508"/>
              </a:cubicBezTo>
              <a:cubicBezTo>
                <a:pt x="495" y="206"/>
                <a:pt x="495" y="206"/>
                <a:pt x="495" y="206"/>
              </a:cubicBezTo>
              <a:cubicBezTo>
                <a:pt x="495" y="200"/>
                <a:pt x="492" y="198"/>
                <a:pt x="489" y="195"/>
              </a:cubicBezTo>
              <a:close/>
              <a:moveTo>
                <a:pt x="467" y="495"/>
              </a:moveTo>
              <a:cubicBezTo>
                <a:pt x="316" y="495"/>
                <a:pt x="316" y="495"/>
                <a:pt x="316" y="495"/>
              </a:cubicBezTo>
              <a:cubicBezTo>
                <a:pt x="316" y="316"/>
                <a:pt x="316" y="316"/>
                <a:pt x="316" y="316"/>
              </a:cubicBezTo>
              <a:cubicBezTo>
                <a:pt x="316" y="308"/>
                <a:pt x="311" y="302"/>
                <a:pt x="302" y="302"/>
              </a:cubicBezTo>
              <a:cubicBezTo>
                <a:pt x="192" y="302"/>
                <a:pt x="192" y="302"/>
                <a:pt x="192" y="302"/>
              </a:cubicBezTo>
              <a:cubicBezTo>
                <a:pt x="184" y="302"/>
                <a:pt x="179" y="308"/>
                <a:pt x="179" y="316"/>
              </a:cubicBezTo>
              <a:cubicBezTo>
                <a:pt x="179" y="495"/>
                <a:pt x="179" y="495"/>
                <a:pt x="179" y="495"/>
              </a:cubicBezTo>
              <a:cubicBezTo>
                <a:pt x="27" y="495"/>
                <a:pt x="27" y="495"/>
                <a:pt x="27" y="495"/>
              </a:cubicBezTo>
              <a:cubicBezTo>
                <a:pt x="27" y="211"/>
                <a:pt x="27" y="211"/>
                <a:pt x="27" y="211"/>
              </a:cubicBezTo>
              <a:cubicBezTo>
                <a:pt x="247" y="30"/>
                <a:pt x="247" y="30"/>
                <a:pt x="247" y="30"/>
              </a:cubicBezTo>
              <a:cubicBezTo>
                <a:pt x="335" y="101"/>
                <a:pt x="335" y="101"/>
                <a:pt x="335" y="101"/>
              </a:cubicBezTo>
              <a:cubicBezTo>
                <a:pt x="338" y="104"/>
                <a:pt x="346" y="104"/>
                <a:pt x="349" y="104"/>
              </a:cubicBezTo>
              <a:cubicBezTo>
                <a:pt x="355" y="101"/>
                <a:pt x="357" y="99"/>
                <a:pt x="357" y="93"/>
              </a:cubicBezTo>
              <a:cubicBezTo>
                <a:pt x="357" y="55"/>
                <a:pt x="357" y="55"/>
                <a:pt x="357" y="55"/>
              </a:cubicBezTo>
              <a:cubicBezTo>
                <a:pt x="412" y="55"/>
                <a:pt x="412" y="55"/>
                <a:pt x="412" y="55"/>
              </a:cubicBezTo>
              <a:cubicBezTo>
                <a:pt x="412" y="162"/>
                <a:pt x="412" y="162"/>
                <a:pt x="412" y="162"/>
              </a:cubicBezTo>
              <a:cubicBezTo>
                <a:pt x="412" y="167"/>
                <a:pt x="415" y="170"/>
                <a:pt x="418" y="173"/>
              </a:cubicBezTo>
              <a:cubicBezTo>
                <a:pt x="467" y="211"/>
                <a:pt x="467" y="211"/>
                <a:pt x="467" y="211"/>
              </a:cubicBezTo>
              <a:cubicBezTo>
                <a:pt x="467" y="495"/>
                <a:pt x="467" y="495"/>
                <a:pt x="467" y="495"/>
              </a:cubicBezTo>
              <a:close/>
            </a:path>
          </a:pathLst>
        </a:custGeom>
        <a:solidFill>
          <a:srgbClr val="003755"/>
        </a:solidFill>
        <a:ln>
          <a:noFill/>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en-GB"/>
        </a:p>
      </xdr:txBody>
    </xdr:sp>
    <xdr:clientData/>
  </xdr:twoCellAnchor>
  <xdr:twoCellAnchor>
    <xdr:from>
      <xdr:col>7</xdr:col>
      <xdr:colOff>0</xdr:colOff>
      <xdr:row>1</xdr:row>
      <xdr:rowOff>0</xdr:rowOff>
    </xdr:from>
    <xdr:to>
      <xdr:col>8</xdr:col>
      <xdr:colOff>136322</xdr:colOff>
      <xdr:row>3</xdr:row>
      <xdr:rowOff>3956</xdr:rowOff>
    </xdr:to>
    <xdr:sp macro="" textlink="">
      <xdr:nvSpPr>
        <xdr:cNvPr id="5" name="Home">
          <a:hlinkClick xmlns:r="http://schemas.openxmlformats.org/officeDocument/2006/relationships" r:id="rId2"/>
          <a:extLst>
            <a:ext uri="{FF2B5EF4-FFF2-40B4-BE49-F238E27FC236}">
              <a16:creationId xmlns:a16="http://schemas.microsoft.com/office/drawing/2014/main" id="{636CBACE-37C8-49B1-A8BF-2B50E75A1D06}"/>
            </a:ext>
          </a:extLst>
        </xdr:cNvPr>
        <xdr:cNvSpPr>
          <a:spLocks noChangeAspect="1" noEditPoints="1"/>
        </xdr:cNvSpPr>
      </xdr:nvSpPr>
      <xdr:spPr bwMode="auto">
        <a:xfrm>
          <a:off x="119348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4234</xdr:rowOff>
    </xdr:to>
    <xdr:pic>
      <xdr:nvPicPr>
        <xdr:cNvPr id="3" name="Danske_Bank_Logo">
          <a:extLst>
            <a:ext uri="{FF2B5EF4-FFF2-40B4-BE49-F238E27FC236}">
              <a16:creationId xmlns:a16="http://schemas.microsoft.com/office/drawing/2014/main" id="{9D802052-66A1-45BD-9FC6-B95D00488EAD}"/>
            </a:ext>
          </a:extLst>
        </xdr:cNvPr>
        <xdr:cNvPicPr>
          <a:picLocks noChangeAspect="1"/>
        </xdr:cNvPicPr>
      </xdr:nvPicPr>
      <xdr:blipFill>
        <a:blip xmlns:r="http://schemas.openxmlformats.org/officeDocument/2006/relationships" r:embed="rId3"/>
        <a:stretch>
          <a:fillRect/>
        </a:stretch>
      </xdr:blipFill>
      <xdr:spPr>
        <a:xfrm>
          <a:off x="313267" y="169333"/>
          <a:ext cx="1918068" cy="19050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xdr:from>
      <xdr:col>7</xdr:col>
      <xdr:colOff>0</xdr:colOff>
      <xdr:row>1</xdr:row>
      <xdr:rowOff>0</xdr:rowOff>
    </xdr:from>
    <xdr:to>
      <xdr:col>8</xdr:col>
      <xdr:colOff>136322</xdr:colOff>
      <xdr:row>3</xdr:row>
      <xdr:rowOff>3956</xdr:rowOff>
    </xdr:to>
    <xdr:sp macro="" textlink="">
      <xdr:nvSpPr>
        <xdr:cNvPr id="5" name="Home">
          <a:hlinkClick xmlns:r="http://schemas.openxmlformats.org/officeDocument/2006/relationships" r:id="rId1"/>
          <a:extLst>
            <a:ext uri="{FF2B5EF4-FFF2-40B4-BE49-F238E27FC236}">
              <a16:creationId xmlns:a16="http://schemas.microsoft.com/office/drawing/2014/main" id="{E5CC5D5E-A100-409F-9CBA-6C7E39C408C4}"/>
            </a:ext>
          </a:extLst>
        </xdr:cNvPr>
        <xdr:cNvSpPr>
          <a:spLocks noChangeAspect="1" noEditPoints="1"/>
        </xdr:cNvSpPr>
      </xdr:nvSpPr>
      <xdr:spPr bwMode="auto">
        <a:xfrm>
          <a:off x="1183957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3" name="Danske_Bank_Logo">
          <a:extLst>
            <a:ext uri="{FF2B5EF4-FFF2-40B4-BE49-F238E27FC236}">
              <a16:creationId xmlns:a16="http://schemas.microsoft.com/office/drawing/2014/main" id="{E0E73706-6FDD-40F4-925E-E8A275DB392F}"/>
            </a:ext>
          </a:extLst>
        </xdr:cNvPr>
        <xdr:cNvPicPr>
          <a:picLocks noChangeAspect="1"/>
        </xdr:cNvPicPr>
      </xdr:nvPicPr>
      <xdr:blipFill>
        <a:blip xmlns:r="http://schemas.openxmlformats.org/officeDocument/2006/relationships" r:embed="rId2"/>
        <a:stretch>
          <a:fillRect/>
        </a:stretch>
      </xdr:blipFill>
      <xdr:spPr>
        <a:xfrm>
          <a:off x="311150" y="171450"/>
          <a:ext cx="1918068" cy="190500"/>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xdr:from>
      <xdr:col>10</xdr:col>
      <xdr:colOff>0</xdr:colOff>
      <xdr:row>1</xdr:row>
      <xdr:rowOff>0</xdr:rowOff>
    </xdr:from>
    <xdr:to>
      <xdr:col>11</xdr:col>
      <xdr:colOff>136322</xdr:colOff>
      <xdr:row>3</xdr:row>
      <xdr:rowOff>3956</xdr:rowOff>
    </xdr:to>
    <xdr:sp macro="" textlink="">
      <xdr:nvSpPr>
        <xdr:cNvPr id="4" name="Home">
          <a:hlinkClick xmlns:r="http://schemas.openxmlformats.org/officeDocument/2006/relationships" r:id="rId1"/>
          <a:extLst>
            <a:ext uri="{FF2B5EF4-FFF2-40B4-BE49-F238E27FC236}">
              <a16:creationId xmlns:a16="http://schemas.microsoft.com/office/drawing/2014/main" id="{4FD2C00F-23C7-4775-94AF-1634FFB55C34}"/>
            </a:ext>
          </a:extLst>
        </xdr:cNvPr>
        <xdr:cNvSpPr>
          <a:spLocks noChangeAspect="1" noEditPoints="1"/>
        </xdr:cNvSpPr>
      </xdr:nvSpPr>
      <xdr:spPr bwMode="auto">
        <a:xfrm>
          <a:off x="15973425"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3" name="Danske_Bank_Logo">
          <a:extLst>
            <a:ext uri="{FF2B5EF4-FFF2-40B4-BE49-F238E27FC236}">
              <a16:creationId xmlns:a16="http://schemas.microsoft.com/office/drawing/2014/main" id="{BF9BD446-8E69-4BB8-BEE0-3EF09057FE39}"/>
            </a:ext>
          </a:extLst>
        </xdr:cNvPr>
        <xdr:cNvPicPr>
          <a:picLocks noChangeAspect="1"/>
        </xdr:cNvPicPr>
      </xdr:nvPicPr>
      <xdr:blipFill>
        <a:blip xmlns:r="http://schemas.openxmlformats.org/officeDocument/2006/relationships" r:embed="rId2"/>
        <a:stretch>
          <a:fillRect/>
        </a:stretch>
      </xdr:blipFill>
      <xdr:spPr>
        <a:xfrm>
          <a:off x="311150" y="171450"/>
          <a:ext cx="1918068" cy="190500"/>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xdr:from>
      <xdr:col>7</xdr:col>
      <xdr:colOff>0</xdr:colOff>
      <xdr:row>1</xdr:row>
      <xdr:rowOff>0</xdr:rowOff>
    </xdr:from>
    <xdr:to>
      <xdr:col>8</xdr:col>
      <xdr:colOff>136322</xdr:colOff>
      <xdr:row>3</xdr:row>
      <xdr:rowOff>3956</xdr:rowOff>
    </xdr:to>
    <xdr:sp macro="" textlink="">
      <xdr:nvSpPr>
        <xdr:cNvPr id="3" name="Home">
          <a:hlinkClick xmlns:r="http://schemas.openxmlformats.org/officeDocument/2006/relationships" r:id="rId1"/>
          <a:extLst>
            <a:ext uri="{FF2B5EF4-FFF2-40B4-BE49-F238E27FC236}">
              <a16:creationId xmlns:a16="http://schemas.microsoft.com/office/drawing/2014/main" id="{C30583F6-ECD3-4353-A322-D4CCA525020B}"/>
            </a:ext>
          </a:extLst>
        </xdr:cNvPr>
        <xdr:cNvSpPr>
          <a:spLocks noChangeAspect="1" noEditPoints="1"/>
        </xdr:cNvSpPr>
      </xdr:nvSpPr>
      <xdr:spPr bwMode="auto">
        <a:xfrm>
          <a:off x="10153650" y="180975"/>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2" name="Danske_Bank_Logo">
          <a:extLst>
            <a:ext uri="{FF2B5EF4-FFF2-40B4-BE49-F238E27FC236}">
              <a16:creationId xmlns:a16="http://schemas.microsoft.com/office/drawing/2014/main" id="{C4117538-7274-41B4-BE37-D93D1D5AC58C}"/>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xdr:from>
      <xdr:col>7</xdr:col>
      <xdr:colOff>0</xdr:colOff>
      <xdr:row>1</xdr:row>
      <xdr:rowOff>0</xdr:rowOff>
    </xdr:from>
    <xdr:to>
      <xdr:col>7</xdr:col>
      <xdr:colOff>431597</xdr:colOff>
      <xdr:row>2</xdr:row>
      <xdr:rowOff>184931</xdr:rowOff>
    </xdr:to>
    <xdr:sp macro="" textlink="">
      <xdr:nvSpPr>
        <xdr:cNvPr id="4" name="Home">
          <a:hlinkClick xmlns:r="http://schemas.openxmlformats.org/officeDocument/2006/relationships" r:id="rId1"/>
          <a:extLst>
            <a:ext uri="{FF2B5EF4-FFF2-40B4-BE49-F238E27FC236}">
              <a16:creationId xmlns:a16="http://schemas.microsoft.com/office/drawing/2014/main" id="{32DE50B5-1097-49CA-98F4-63A85C49BDA5}"/>
            </a:ext>
          </a:extLst>
        </xdr:cNvPr>
        <xdr:cNvSpPr>
          <a:spLocks noChangeAspect="1" noEditPoints="1"/>
        </xdr:cNvSpPr>
      </xdr:nvSpPr>
      <xdr:spPr bwMode="auto">
        <a:xfrm>
          <a:off x="19021425" y="190500"/>
          <a:ext cx="431597" cy="375431"/>
        </a:xfrm>
        <a:custGeom>
          <a:avLst/>
          <a:gdLst>
            <a:gd name="T0" fmla="*/ 2099 w 4864"/>
            <a:gd name="T1" fmla="*/ 2601 h 4234"/>
            <a:gd name="T2" fmla="*/ 2099 w 4864"/>
            <a:gd name="T3" fmla="*/ 3901 h 4234"/>
            <a:gd name="T4" fmla="*/ 2749 w 4864"/>
            <a:gd name="T5" fmla="*/ 3901 h 4234"/>
            <a:gd name="T6" fmla="*/ 2749 w 4864"/>
            <a:gd name="T7" fmla="*/ 2601 h 4234"/>
            <a:gd name="T8" fmla="*/ 2099 w 4864"/>
            <a:gd name="T9" fmla="*/ 2601 h 4234"/>
            <a:gd name="T10" fmla="*/ 2424 w 4864"/>
            <a:gd name="T11" fmla="*/ 367 h 4234"/>
            <a:gd name="T12" fmla="*/ 800 w 4864"/>
            <a:gd name="T13" fmla="*/ 1626 h 4234"/>
            <a:gd name="T14" fmla="*/ 800 w 4864"/>
            <a:gd name="T15" fmla="*/ 3901 h 4234"/>
            <a:gd name="T16" fmla="*/ 1774 w 4864"/>
            <a:gd name="T17" fmla="*/ 3901 h 4234"/>
            <a:gd name="T18" fmla="*/ 1774 w 4864"/>
            <a:gd name="T19" fmla="*/ 2601 h 4234"/>
            <a:gd name="T20" fmla="*/ 2099 w 4864"/>
            <a:gd name="T21" fmla="*/ 2276 h 4234"/>
            <a:gd name="T22" fmla="*/ 2749 w 4864"/>
            <a:gd name="T23" fmla="*/ 2276 h 4234"/>
            <a:gd name="T24" fmla="*/ 3074 w 4864"/>
            <a:gd name="T25" fmla="*/ 2601 h 4234"/>
            <a:gd name="T26" fmla="*/ 3074 w 4864"/>
            <a:gd name="T27" fmla="*/ 3901 h 4234"/>
            <a:gd name="T28" fmla="*/ 4048 w 4864"/>
            <a:gd name="T29" fmla="*/ 3901 h 4234"/>
            <a:gd name="T30" fmla="*/ 4048 w 4864"/>
            <a:gd name="T31" fmla="*/ 1626 h 4234"/>
            <a:gd name="T32" fmla="*/ 2424 w 4864"/>
            <a:gd name="T33" fmla="*/ 367 h 4234"/>
            <a:gd name="T34" fmla="*/ 2311 w 4864"/>
            <a:gd name="T35" fmla="*/ 41 h 4234"/>
            <a:gd name="T36" fmla="*/ 2514 w 4864"/>
            <a:gd name="T37" fmla="*/ 41 h 4234"/>
            <a:gd name="T38" fmla="*/ 4864 w 4864"/>
            <a:gd name="T39" fmla="*/ 1873 h 4234"/>
            <a:gd name="T40" fmla="*/ 4662 w 4864"/>
            <a:gd name="T41" fmla="*/ 2117 h 4234"/>
            <a:gd name="T42" fmla="*/ 4378 w 4864"/>
            <a:gd name="T43" fmla="*/ 1914 h 4234"/>
            <a:gd name="T44" fmla="*/ 4378 w 4864"/>
            <a:gd name="T45" fmla="*/ 3909 h 4234"/>
            <a:gd name="T46" fmla="*/ 4054 w 4864"/>
            <a:gd name="T47" fmla="*/ 4234 h 4234"/>
            <a:gd name="T48" fmla="*/ 811 w 4864"/>
            <a:gd name="T49" fmla="*/ 4234 h 4234"/>
            <a:gd name="T50" fmla="*/ 487 w 4864"/>
            <a:gd name="T51" fmla="*/ 3909 h 4234"/>
            <a:gd name="T52" fmla="*/ 487 w 4864"/>
            <a:gd name="T53" fmla="*/ 1873 h 4234"/>
            <a:gd name="T54" fmla="*/ 203 w 4864"/>
            <a:gd name="T55" fmla="*/ 2117 h 4234"/>
            <a:gd name="T56" fmla="*/ 0 w 4864"/>
            <a:gd name="T57" fmla="*/ 1873 h 4234"/>
            <a:gd name="T58" fmla="*/ 2311 w 4864"/>
            <a:gd name="T59" fmla="*/ 41 h 423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Lst>
          <a:rect l="0" t="0" r="r" b="b"/>
          <a:pathLst>
            <a:path w="4864" h="4234">
              <a:moveTo>
                <a:pt x="2099" y="2601"/>
              </a:moveTo>
              <a:lnTo>
                <a:pt x="2099" y="3901"/>
              </a:lnTo>
              <a:lnTo>
                <a:pt x="2749" y="3901"/>
              </a:lnTo>
              <a:lnTo>
                <a:pt x="2749" y="2601"/>
              </a:lnTo>
              <a:lnTo>
                <a:pt x="2099" y="2601"/>
              </a:lnTo>
              <a:close/>
              <a:moveTo>
                <a:pt x="2424" y="367"/>
              </a:moveTo>
              <a:cubicBezTo>
                <a:pt x="2424" y="367"/>
                <a:pt x="2424" y="367"/>
                <a:pt x="800" y="1626"/>
              </a:cubicBezTo>
              <a:cubicBezTo>
                <a:pt x="800" y="1626"/>
                <a:pt x="800" y="1626"/>
                <a:pt x="800" y="3901"/>
              </a:cubicBezTo>
              <a:cubicBezTo>
                <a:pt x="800" y="3901"/>
                <a:pt x="800" y="3901"/>
                <a:pt x="1774" y="3901"/>
              </a:cubicBezTo>
              <a:cubicBezTo>
                <a:pt x="1774" y="3901"/>
                <a:pt x="1774" y="3901"/>
                <a:pt x="1774" y="2601"/>
              </a:cubicBezTo>
              <a:cubicBezTo>
                <a:pt x="1774" y="2439"/>
                <a:pt x="1937" y="2276"/>
                <a:pt x="2099" y="2276"/>
              </a:cubicBezTo>
              <a:cubicBezTo>
                <a:pt x="2099" y="2276"/>
                <a:pt x="2099" y="2276"/>
                <a:pt x="2749" y="2276"/>
              </a:cubicBezTo>
              <a:cubicBezTo>
                <a:pt x="2911" y="2276"/>
                <a:pt x="3074" y="2439"/>
                <a:pt x="3074" y="2601"/>
              </a:cubicBezTo>
              <a:cubicBezTo>
                <a:pt x="3074" y="2601"/>
                <a:pt x="3074" y="2601"/>
                <a:pt x="3074" y="3901"/>
              </a:cubicBezTo>
              <a:lnTo>
                <a:pt x="4048" y="3901"/>
              </a:lnTo>
              <a:cubicBezTo>
                <a:pt x="4048" y="3901"/>
                <a:pt x="4048" y="3901"/>
                <a:pt x="4048" y="1626"/>
              </a:cubicBezTo>
              <a:cubicBezTo>
                <a:pt x="4048" y="1626"/>
                <a:pt x="4048" y="1626"/>
                <a:pt x="2424" y="367"/>
              </a:cubicBezTo>
              <a:close/>
              <a:moveTo>
                <a:pt x="2311" y="41"/>
              </a:moveTo>
              <a:cubicBezTo>
                <a:pt x="2392" y="0"/>
                <a:pt x="2473" y="0"/>
                <a:pt x="2514" y="41"/>
              </a:cubicBezTo>
              <a:lnTo>
                <a:pt x="4864" y="1873"/>
              </a:lnTo>
              <a:cubicBezTo>
                <a:pt x="4864" y="1873"/>
                <a:pt x="4864" y="1873"/>
                <a:pt x="4662" y="2117"/>
              </a:cubicBezTo>
              <a:cubicBezTo>
                <a:pt x="4662" y="2117"/>
                <a:pt x="4662" y="2117"/>
                <a:pt x="4378" y="1914"/>
              </a:cubicBezTo>
              <a:cubicBezTo>
                <a:pt x="4378" y="1914"/>
                <a:pt x="4378" y="1914"/>
                <a:pt x="4378" y="3909"/>
              </a:cubicBezTo>
              <a:cubicBezTo>
                <a:pt x="4378" y="4072"/>
                <a:pt x="4216" y="4234"/>
                <a:pt x="4054" y="4234"/>
              </a:cubicBezTo>
              <a:cubicBezTo>
                <a:pt x="4054" y="4234"/>
                <a:pt x="4054" y="4234"/>
                <a:pt x="811" y="4234"/>
              </a:cubicBezTo>
              <a:cubicBezTo>
                <a:pt x="649" y="4234"/>
                <a:pt x="487" y="4072"/>
                <a:pt x="487" y="3909"/>
              </a:cubicBezTo>
              <a:cubicBezTo>
                <a:pt x="487" y="3909"/>
                <a:pt x="487" y="3909"/>
                <a:pt x="487" y="1873"/>
              </a:cubicBezTo>
              <a:cubicBezTo>
                <a:pt x="487" y="1873"/>
                <a:pt x="487" y="1873"/>
                <a:pt x="203" y="2117"/>
              </a:cubicBezTo>
              <a:cubicBezTo>
                <a:pt x="203" y="2117"/>
                <a:pt x="203" y="2117"/>
                <a:pt x="0" y="1873"/>
              </a:cubicBezTo>
              <a:cubicBezTo>
                <a:pt x="0" y="1873"/>
                <a:pt x="0" y="1873"/>
                <a:pt x="2311" y="41"/>
              </a:cubicBezTo>
              <a:close/>
            </a:path>
          </a:pathLst>
        </a:custGeom>
        <a:solidFill>
          <a:schemeClr val="tx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da-DK"/>
        </a:p>
      </xdr:txBody>
    </xdr:sp>
    <xdr:clientData/>
  </xdr:twoCellAnchor>
  <xdr:twoCellAnchor editAs="oneCell">
    <xdr:from>
      <xdr:col>1</xdr:col>
      <xdr:colOff>0</xdr:colOff>
      <xdr:row>1</xdr:row>
      <xdr:rowOff>0</xdr:rowOff>
    </xdr:from>
    <xdr:to>
      <xdr:col>1</xdr:col>
      <xdr:colOff>1918068</xdr:colOff>
      <xdr:row>2</xdr:row>
      <xdr:rowOff>6350</xdr:rowOff>
    </xdr:to>
    <xdr:pic>
      <xdr:nvPicPr>
        <xdr:cNvPr id="3" name="Danske_Bank_Logo">
          <a:extLst>
            <a:ext uri="{FF2B5EF4-FFF2-40B4-BE49-F238E27FC236}">
              <a16:creationId xmlns:a16="http://schemas.microsoft.com/office/drawing/2014/main" id="{CC64482E-76FA-413C-9213-2C1A2161A5C7}"/>
            </a:ext>
          </a:extLst>
        </xdr:cNvPr>
        <xdr:cNvPicPr>
          <a:picLocks noChangeAspect="1"/>
        </xdr:cNvPicPr>
      </xdr:nvPicPr>
      <xdr:blipFill>
        <a:blip xmlns:r="http://schemas.openxmlformats.org/officeDocument/2006/relationships" r:embed="rId2"/>
        <a:stretch>
          <a:fillRect/>
        </a:stretch>
      </xdr:blipFill>
      <xdr:spPr>
        <a:xfrm>
          <a:off x="311150" y="184150"/>
          <a:ext cx="1918068" cy="190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BH2063\AppData\Local\Microsoft\Windows\INetCache\Content.Outlook\IR7OMSMX\2024%20Sustainability%20factbook_own%20operations.xlsx" TargetMode="External"/><Relationship Id="rId1" Type="http://schemas.openxmlformats.org/officeDocument/2006/relationships/externalLinkPath" Target="file:///C:\Users\BH2063\AppData\Local\Microsoft\Windows\INetCache\Content.Outlook\IR7OMSMX\2024%20Sustainability%20factbook_own%20operation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reakdown of baseline changes"/>
      <sheetName val="Energy consumption"/>
      <sheetName val="Electricity consumption"/>
      <sheetName val="Heat consumption"/>
      <sheetName val="Road transport"/>
      <sheetName val="Air trasport"/>
      <sheetName val="Paper consumption"/>
      <sheetName val="Carbon neutralisation"/>
      <sheetName val="breakdown of direct &amp; indirect"/>
      <sheetName val="Other consumption"/>
    </sheetNames>
    <sheetDataSet>
      <sheetData sheetId="0"/>
      <sheetData sheetId="1">
        <row r="10">
          <cell r="C10">
            <v>465216</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Theme">
  <a:themeElements>
    <a:clrScheme name="Custom 1">
      <a:dk1>
        <a:srgbClr val="002346"/>
      </a:dk1>
      <a:lt1>
        <a:sysClr val="window" lastClr="FFFFFF"/>
      </a:lt1>
      <a:dk2>
        <a:srgbClr val="002346"/>
      </a:dk2>
      <a:lt2>
        <a:srgbClr val="EBEBE6"/>
      </a:lt2>
      <a:accent1>
        <a:srgbClr val="003778"/>
      </a:accent1>
      <a:accent2>
        <a:srgbClr val="4673C3"/>
      </a:accent2>
      <a:accent3>
        <a:srgbClr val="87AAE1"/>
      </a:accent3>
      <a:accent4>
        <a:srgbClr val="B9C8E6"/>
      </a:accent4>
      <a:accent5>
        <a:srgbClr val="734B1E"/>
      </a:accent5>
      <a:accent6>
        <a:srgbClr val="B48C41"/>
      </a:accent6>
      <a:hlink>
        <a:srgbClr val="0069FA"/>
      </a:hlink>
      <a:folHlink>
        <a:srgbClr val="4673C3"/>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ym.fi/sv/byggande-och-markanvandning" TargetMode="External"/><Relationship Id="rId13" Type="http://schemas.openxmlformats.org/officeDocument/2006/relationships/hyperlink" Target="https://www.trafikstyrelsen.dk/" TargetMode="External"/><Relationship Id="rId3" Type="http://schemas.openxmlformats.org/officeDocument/2006/relationships/hyperlink" Target="https://www.boverket.se/en/start/building-in-sweden/" TargetMode="External"/><Relationship Id="rId7" Type="http://schemas.openxmlformats.org/officeDocument/2006/relationships/hyperlink" Target="https://www.bsf.dk/" TargetMode="External"/><Relationship Id="rId12" Type="http://schemas.openxmlformats.org/officeDocument/2006/relationships/hyperlink" Target="https://ym.fi/rakentaminen-ja-maankaytto" TargetMode="External"/><Relationship Id="rId2" Type="http://schemas.openxmlformats.org/officeDocument/2006/relationships/hyperlink" Target="https://www.boverket.se/sv/PBL-kunskapsbanken/Allmant-om-PBL/" TargetMode="External"/><Relationship Id="rId1" Type="http://schemas.openxmlformats.org/officeDocument/2006/relationships/hyperlink" Target="https://www.norden.org/en/info-norden?country=1329&amp;form_build_id=form-o7Klmx0qPnOYH1c6MfGi3BhY4zXfehP6Ut8fKn761AU&amp;form_id=hn_topics_form_landing" TargetMode="External"/><Relationship Id="rId6" Type="http://schemas.openxmlformats.org/officeDocument/2006/relationships/hyperlink" Target="https://en.bygst.dk/" TargetMode="External"/><Relationship Id="rId11" Type="http://schemas.openxmlformats.org/officeDocument/2006/relationships/hyperlink" Target="https://dibk.no/regelverk/" TargetMode="External"/><Relationship Id="rId5" Type="http://schemas.openxmlformats.org/officeDocument/2006/relationships/hyperlink" Target="https://bygst.dk/" TargetMode="External"/><Relationship Id="rId15" Type="http://schemas.openxmlformats.org/officeDocument/2006/relationships/drawing" Target="../drawings/drawing4.xml"/><Relationship Id="rId10" Type="http://schemas.openxmlformats.org/officeDocument/2006/relationships/hyperlink" Target="https://dibk.no/" TargetMode="External"/><Relationship Id="rId4" Type="http://schemas.openxmlformats.org/officeDocument/2006/relationships/hyperlink" Target="https://en.trafikstyrelsen.dk/" TargetMode="External"/><Relationship Id="rId9" Type="http://schemas.openxmlformats.org/officeDocument/2006/relationships/hyperlink" Target="https://ym.fi/en/building-and-land-use" TargetMode="External"/><Relationship Id="rId1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drawing" Target="../drawings/drawing5.xml"/><Relationship Id="rId3" Type="http://schemas.openxmlformats.org/officeDocument/2006/relationships/hyperlink" Target="https://danskebank.com/investor-relations/reports" TargetMode="External"/><Relationship Id="rId7" Type="http://schemas.openxmlformats.org/officeDocument/2006/relationships/printerSettings" Target="../printerSettings/printerSettings5.bin"/><Relationship Id="rId2" Type="http://schemas.openxmlformats.org/officeDocument/2006/relationships/hyperlink" Target="https://danskebank.com/investor-relations/regulation" TargetMode="External"/><Relationship Id="rId1" Type="http://schemas.openxmlformats.org/officeDocument/2006/relationships/hyperlink" Target="https://danskebank.com/investor-relations" TargetMode="External"/><Relationship Id="rId6" Type="http://schemas.openxmlformats.org/officeDocument/2006/relationships/hyperlink" Target="https://danskebank.com/-/media/danske-bank-com/file-cloud/2022/9/whistleblowing-policy.pdf?rev=cb664025686f4589b50acddd08f26f93&amp;hash=2D0CC5D278BCCA16B7B4688BE47E0257" TargetMode="External"/><Relationship Id="rId5" Type="http://schemas.openxmlformats.org/officeDocument/2006/relationships/hyperlink" Target="https://danskebank.com/investor-relations/reports" TargetMode="External"/><Relationship Id="rId4" Type="http://schemas.openxmlformats.org/officeDocument/2006/relationships/hyperlink" Target="https://danskebank.com/investor-relations/reports" TargetMode="Externa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http://www.danskebank.com/sustainability/publications-and-policies"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8" Type="http://schemas.openxmlformats.org/officeDocument/2006/relationships/hyperlink" Target="https://registry.verra.org/app/projectDetail/VCS/1769" TargetMode="External"/><Relationship Id="rId13" Type="http://schemas.openxmlformats.org/officeDocument/2006/relationships/hyperlink" Target="https://registry.verra.org/app/search/VCS?programType=ISSUANCE&amp;exactResId=1740" TargetMode="External"/><Relationship Id="rId18" Type="http://schemas.openxmlformats.org/officeDocument/2006/relationships/hyperlink" Target="https://platform.carbonfuture.earth/balancer/portfolios/view/ab2c02c7-b298-47aa-92fc-66fa0c919859" TargetMode="External"/><Relationship Id="rId26" Type="http://schemas.openxmlformats.org/officeDocument/2006/relationships/hyperlink" Target="https://platform.carbonfuture.earth/balancer/portfolios/view/739f9eb2-7253-44a6-b62a-751d46cc4540" TargetMode="External"/><Relationship Id="rId3" Type="http://schemas.openxmlformats.org/officeDocument/2006/relationships/hyperlink" Target="https://www.southpole.com/projects/restoration-of-degraded-lands-in-jaguar-corridors-colombia" TargetMode="External"/><Relationship Id="rId21" Type="http://schemas.openxmlformats.org/officeDocument/2006/relationships/hyperlink" Target="https://platform.carbonfuture.earth/balancer/climate-credit/view/07fbec3c-6c58-4435-9be8-d2a06d306c26" TargetMode="External"/><Relationship Id="rId7" Type="http://schemas.openxmlformats.org/officeDocument/2006/relationships/hyperlink" Target="https://registry.verra.org/app/projectDetail/VCS/1740" TargetMode="External"/><Relationship Id="rId12" Type="http://schemas.openxmlformats.org/officeDocument/2006/relationships/hyperlink" Target="https://platform.carbonfuture.earth/balancer/portfolios/view/79afec0d-a3a7-41f1-8902-ddd432364170" TargetMode="External"/><Relationship Id="rId17" Type="http://schemas.openxmlformats.org/officeDocument/2006/relationships/hyperlink" Target="https://www.southpole.com/projects/forest-restoration-with-teak" TargetMode="External"/><Relationship Id="rId25" Type="http://schemas.openxmlformats.org/officeDocument/2006/relationships/hyperlink" Target="https://platform.carbonfuture.earth/balancer/climate-credit/view/c10756bf-06c6-481f-ab8f-926c0f81ff40" TargetMode="External"/><Relationship Id="rId2" Type="http://schemas.openxmlformats.org/officeDocument/2006/relationships/hyperlink" Target="https://registry.goldstandard.org/credit-blocks/details/148210" TargetMode="External"/><Relationship Id="rId16" Type="http://schemas.openxmlformats.org/officeDocument/2006/relationships/hyperlink" Target="https://www.southpole.com/en/projects/linshu-wastewater-to-energy" TargetMode="External"/><Relationship Id="rId20" Type="http://schemas.openxmlformats.org/officeDocument/2006/relationships/hyperlink" Target="https://www.southpole.com/projects/forest-restoration-with-teak" TargetMode="External"/><Relationship Id="rId29" Type="http://schemas.openxmlformats.org/officeDocument/2006/relationships/drawing" Target="../drawings/drawing16.xml"/><Relationship Id="rId1" Type="http://schemas.openxmlformats.org/officeDocument/2006/relationships/hyperlink" Target="https://registry.goldstandard.org/projects/details/686" TargetMode="External"/><Relationship Id="rId6" Type="http://schemas.openxmlformats.org/officeDocument/2006/relationships/hyperlink" Target="https://registry.verra.org/app/projectDetail/VCS/2402" TargetMode="External"/><Relationship Id="rId11" Type="http://schemas.openxmlformats.org/officeDocument/2006/relationships/hyperlink" Target="https://platform.carbonfuture.earth/balancer/portfolios/view/318ac738-6f80-4b2e-a4bd-2f7967a0e35e" TargetMode="External"/><Relationship Id="rId24" Type="http://schemas.openxmlformats.org/officeDocument/2006/relationships/hyperlink" Target="https://platform.carbonfuture.earth/balancer/portfolios/view/71145495-c12b-4bec-9b58-4af0fc984f5a" TargetMode="External"/><Relationship Id="rId5" Type="http://schemas.openxmlformats.org/officeDocument/2006/relationships/hyperlink" Target="https://platform.carbonfuture.earth/balancer/portfolios/view/main/79afec0d-a3a7-41f1-8902-ddd432364170" TargetMode="External"/><Relationship Id="rId15" Type="http://schemas.openxmlformats.org/officeDocument/2006/relationships/hyperlink" Target="https://www.southpole.com/en/projects/linshu-wastewater-to-energy" TargetMode="External"/><Relationship Id="rId23" Type="http://schemas.openxmlformats.org/officeDocument/2006/relationships/hyperlink" Target="https://registry.verra.org/app/projectDetail/VCS/2402" TargetMode="External"/><Relationship Id="rId28" Type="http://schemas.openxmlformats.org/officeDocument/2006/relationships/printerSettings" Target="../printerSettings/printerSettings16.bin"/><Relationship Id="rId10" Type="http://schemas.openxmlformats.org/officeDocument/2006/relationships/hyperlink" Target="https://platform.carbonfuture.earth/balancer/climate-credit/view/6ffaa4ea-a627-41d5-9c8f-b5f9960cecd3" TargetMode="External"/><Relationship Id="rId19" Type="http://schemas.openxmlformats.org/officeDocument/2006/relationships/hyperlink" Target="https://www.southpole.com/en/projects/linshu-wastewater-to-energy" TargetMode="External"/><Relationship Id="rId4" Type="http://schemas.openxmlformats.org/officeDocument/2006/relationships/hyperlink" Target="https://www.southpole.com/projects/forest-restoration-with-teak" TargetMode="External"/><Relationship Id="rId9" Type="http://schemas.openxmlformats.org/officeDocument/2006/relationships/hyperlink" Target="https://urldefense.com/v3/__https:/platform.carbonfuture.earth/balancer/climate-credit/view/6f7bac09-4d8c-4920-bd48-36f337b56b4b__;!!F_S_FTKmJFE!xPrSS-zVoD-k6qba9Xd4XFClMGVq_Ray0I9Fzy7MtV0BBOvClHKcdYJvwrOaG7-5-SjO6R3mfOdVPkHncyQ$" TargetMode="External"/><Relationship Id="rId14" Type="http://schemas.openxmlformats.org/officeDocument/2006/relationships/hyperlink" Target="https://registry.verra.org/app/search/VCS?programType=ISSUANCE&amp;exactResId=2402" TargetMode="External"/><Relationship Id="rId22" Type="http://schemas.openxmlformats.org/officeDocument/2006/relationships/hyperlink" Target="https://registry.verra.org/app/projectDetail/VCS/1740" TargetMode="External"/><Relationship Id="rId27" Type="http://schemas.openxmlformats.org/officeDocument/2006/relationships/hyperlink" Target="https://platform.carbonfuture.earth/balancer/climate-credit/view/26fc9684-f807-439d-8aca-0f62702d0a2e" TargetMode="Externa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8" Type="http://schemas.openxmlformats.org/officeDocument/2006/relationships/printerSettings" Target="../printerSettings/printerSettings19.bin"/><Relationship Id="rId3" Type="http://schemas.openxmlformats.org/officeDocument/2006/relationships/hyperlink" Target="http://www.bao.se/" TargetMode="External"/><Relationship Id="rId7" Type="http://schemas.openxmlformats.org/officeDocument/2006/relationships/hyperlink" Target="https://www.finansnorge.no/" TargetMode="External"/><Relationship Id="rId2" Type="http://schemas.openxmlformats.org/officeDocument/2006/relationships/hyperlink" Target="http://www.saco.se/" TargetMode="External"/><Relationship Id="rId1" Type="http://schemas.openxmlformats.org/officeDocument/2006/relationships/hyperlink" Target="http://www.finansforbundet.se/" TargetMode="External"/><Relationship Id="rId6" Type="http://schemas.openxmlformats.org/officeDocument/2006/relationships/hyperlink" Target="http://www.finansforbundet.dk/dk/" TargetMode="External"/><Relationship Id="rId5" Type="http://schemas.openxmlformats.org/officeDocument/2006/relationships/hyperlink" Target="https://www.finansforbundet.dk/dk/dine-rettigheder/overenskomster/" TargetMode="External"/><Relationship Id="rId4" Type="http://schemas.openxmlformats.org/officeDocument/2006/relationships/hyperlink" Target="http://www.fanet.dk/" TargetMode="External"/><Relationship Id="rId9"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20.bin"/><Relationship Id="rId2" Type="http://schemas.openxmlformats.org/officeDocument/2006/relationships/hyperlink" Target="https://vdi.lrv.lt/en/?lang=en" TargetMode="External"/><Relationship Id="rId1" Type="http://schemas.openxmlformats.org/officeDocument/2006/relationships/hyperlink" Target="https://bm.dk/the-ministry-of-employment/" TargetMode="External"/><Relationship Id="rId4"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8" Type="http://schemas.openxmlformats.org/officeDocument/2006/relationships/hyperlink" Target="https://danskebank.com/-/media/danske-bank-com/pdf/supplier-code-of-conduct/danske-bank-supplier-code-of-conduct-2023-en.pdf?rev=19abfcfe5c54442c8eb308affaf4bd92&amp;hash=8F3DEBF6A8E19B2A6C1E76357745FD5F" TargetMode="External"/><Relationship Id="rId13" Type="http://schemas.openxmlformats.org/officeDocument/2006/relationships/drawing" Target="../drawings/drawing28.xml"/><Relationship Id="rId3" Type="http://schemas.openxmlformats.org/officeDocument/2006/relationships/hyperlink" Target="https://danskebank.com/-/media/danske-bank-com/file-cloud/2017/2/diversity-equity-and-inclusion-policy.pdf?rev=7518d3b6bbb84581add8d3be89e24a02https://danskebank.com/-/media/danske-bank-com/file-cloud/2017/2/diversity-equity-and-inclusion-policy.pdf?rev=7518d3b6bbb84581add8d3be89e24a02https://danskebank.com/-/media/danske-bank-com/file-cloud/2017/2/diversity-equity-and-inclusion-policy.pdf?rev=7518d3b6bbb84581add8d3be89e24a02" TargetMode="External"/><Relationship Id="rId7" Type="http://schemas.openxmlformats.org/officeDocument/2006/relationships/hyperlink" Target="https://danskebank.com/-/media/danske-bank-com/file-cloud/2022/9/whistleblowing-policy.pdf?rev=42490736bab747e9bdb0a88c95173a73" TargetMode="External"/><Relationship Id="rId12" Type="http://schemas.openxmlformats.org/officeDocument/2006/relationships/printerSettings" Target="../printerSettings/printerSettings28.bin"/><Relationship Id="rId2" Type="http://schemas.openxmlformats.org/officeDocument/2006/relationships/hyperlink" Target="https://danskebank.com/-/media/danske-bank-com/file-cloud/2016/1/conflict-of-interest-policy.pdf?rev=14ce9cf0cccd4104abe86da7d3202db7" TargetMode="External"/><Relationship Id="rId1" Type="http://schemas.openxmlformats.org/officeDocument/2006/relationships/hyperlink" Target="https://danskebank.com/-/media/danske-bank-com/file-cloud/2021/2/code-of-conduct-policy.pdf?rev=9b30c510da2c4ec48f663371bee8778f" TargetMode="External"/><Relationship Id="rId6" Type="http://schemas.openxmlformats.org/officeDocument/2006/relationships/hyperlink" Target="https://danskebank.com/-/media/danske-bank-com/file-cloud/2017/4/tax-policy.pdf?rev=f39a813d6098461ab469477a0abee53b" TargetMode="External"/><Relationship Id="rId11" Type="http://schemas.openxmlformats.org/officeDocument/2006/relationships/hyperlink" Target="https://www.google.com/url?sa=t&amp;rct=j&amp;q=&amp;esrc=s&amp;source=web&amp;cd=&amp;ved=2ahUKEwiIntjYqK6KAxWs_rsIHQ8tJkEQFnoECBEQAQ&amp;url=https%3A%2F%2Fdanskebank.com%2F-%2Fmedia%2Fdanske-bank-com%2Ffile-cloud%2F2017%2F11%2Fsustainability-policy.pdf%3Frev%3D3dc8c951aa15401f86e813dcffd4ebb6&amp;usg=AOvVaw0gvPMcNVGGEDZquBUwYUIm&amp;opi=89978449" TargetMode="External"/><Relationship Id="rId5" Type="http://schemas.openxmlformats.org/officeDocument/2006/relationships/hyperlink" Target="https://danskebank.com/-/media/danske-bank-com/file-cloud/2024/9/societal-stakeholder-engagement-policy.pdf?rev=d7bc866cc65f42be9eb1d12a092cbb9e" TargetMode="External"/><Relationship Id="rId10" Type="http://schemas.openxmlformats.org/officeDocument/2006/relationships/hyperlink" Target="https://danskebank.com/-/media/danske-bank-com/file-cloud/2016/10/responsible-investment-policy.pdf?rev=b5299a80f3cc436d87b7f79f2302a251" TargetMode="External"/><Relationship Id="rId4" Type="http://schemas.openxmlformats.org/officeDocument/2006/relationships/hyperlink" Target="https://danskebank.com/-/media/danske-bank-com/file-cloud/2016/3/remuneration-policy-2024.pdf?rev=1aa0587e229f4a79a17cfc75725f2479" TargetMode="External"/><Relationship Id="rId9" Type="http://schemas.openxmlformats.org/officeDocument/2006/relationships/hyperlink" Target="https://danskebank.com/-/media/danske-bank-com/file-cloud/2021/5/financial-crime-policy.pdf?rev=8b29d2aa71dc4ac7ba289b55b61a3f9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1"/>
    <pageSetUpPr fitToPage="1"/>
  </sheetPr>
  <dimension ref="A1:E78"/>
  <sheetViews>
    <sheetView showGridLines="0" tabSelected="1" zoomScaleNormal="100" workbookViewId="0">
      <selection activeCell="B8" sqref="B8"/>
    </sheetView>
  </sheetViews>
  <sheetFormatPr defaultColWidth="9.42578125" defaultRowHeight="15"/>
  <cols>
    <col min="1" max="1" width="4.42578125" customWidth="1"/>
    <col min="2" max="2" width="110.5703125" style="1" customWidth="1"/>
    <col min="3" max="3" width="7.5703125" customWidth="1"/>
    <col min="4" max="4" width="110.5703125" customWidth="1"/>
  </cols>
  <sheetData>
    <row r="1" spans="1:5" ht="14.45" customHeight="1"/>
    <row r="2" spans="1:5" ht="14.45" customHeight="1"/>
    <row r="3" spans="1:5" ht="14.45" customHeight="1"/>
    <row r="4" spans="1:5" ht="39.950000000000003" customHeight="1">
      <c r="B4" s="444" t="s">
        <v>0</v>
      </c>
      <c r="C4" s="444"/>
      <c r="D4" s="444"/>
    </row>
    <row r="5" spans="1:5" s="7" customFormat="1" ht="18.600000000000001" customHeight="1">
      <c r="A5" s="65"/>
      <c r="B5" s="217"/>
      <c r="C5" s="57"/>
      <c r="D5" s="57"/>
    </row>
    <row r="6" spans="1:5" s="7" customFormat="1" ht="18.600000000000001" customHeight="1">
      <c r="A6" s="65"/>
      <c r="B6" s="232" t="s">
        <v>1</v>
      </c>
      <c r="C6" s="56"/>
      <c r="D6" s="356" t="s">
        <v>2</v>
      </c>
    </row>
    <row r="7" spans="1:5" s="7" customFormat="1" ht="18.600000000000001" customHeight="1">
      <c r="A7" s="65"/>
      <c r="B7" s="231" t="s">
        <v>3</v>
      </c>
      <c r="C7" s="56"/>
      <c r="D7" s="231" t="s">
        <v>4</v>
      </c>
    </row>
    <row r="8" spans="1:5" s="7" customFormat="1" ht="18.600000000000001" customHeight="1">
      <c r="A8" s="65"/>
      <c r="B8" s="231" t="s">
        <v>5</v>
      </c>
      <c r="C8" s="56"/>
      <c r="D8" s="231" t="s">
        <v>6</v>
      </c>
    </row>
    <row r="9" spans="1:5" s="7" customFormat="1" ht="18.600000000000001" customHeight="1">
      <c r="A9" s="65"/>
      <c r="B9" s="231" t="s">
        <v>7</v>
      </c>
      <c r="C9" s="57"/>
      <c r="D9" s="231" t="s">
        <v>8</v>
      </c>
    </row>
    <row r="10" spans="1:5" s="7" customFormat="1" ht="18.600000000000001" customHeight="1">
      <c r="A10" s="65"/>
      <c r="B10" s="231" t="s">
        <v>9</v>
      </c>
      <c r="C10" s="57"/>
      <c r="D10" s="231" t="s">
        <v>10</v>
      </c>
    </row>
    <row r="11" spans="1:5" s="7" customFormat="1" ht="18.600000000000001" customHeight="1">
      <c r="A11" s="65"/>
      <c r="B11" s="231" t="s">
        <v>11</v>
      </c>
      <c r="C11" s="57"/>
      <c r="D11" s="231" t="s">
        <v>12</v>
      </c>
    </row>
    <row r="12" spans="1:5" s="7" customFormat="1" ht="18.600000000000001" customHeight="1">
      <c r="A12" s="65"/>
      <c r="B12" s="57"/>
      <c r="C12" s="57"/>
      <c r="D12" s="231" t="s">
        <v>13</v>
      </c>
    </row>
    <row r="13" spans="1:5" s="7" customFormat="1" ht="18.600000000000001" customHeight="1">
      <c r="A13" s="65"/>
      <c r="B13" s="233" t="s">
        <v>14</v>
      </c>
      <c r="C13" s="57"/>
      <c r="D13" s="231" t="s">
        <v>15</v>
      </c>
    </row>
    <row r="14" spans="1:5" s="7" customFormat="1" ht="18.600000000000001" customHeight="1">
      <c r="A14" s="65"/>
      <c r="B14" s="231" t="s">
        <v>16</v>
      </c>
      <c r="C14" s="57"/>
      <c r="D14" s="57"/>
    </row>
    <row r="15" spans="1:5" s="7" customFormat="1" ht="18.600000000000001" customHeight="1">
      <c r="A15" s="65"/>
      <c r="B15" s="231" t="s">
        <v>17</v>
      </c>
      <c r="C15" s="57"/>
      <c r="D15" s="236" t="s">
        <v>18</v>
      </c>
      <c r="E15" s="8"/>
    </row>
    <row r="16" spans="1:5" s="7" customFormat="1" ht="18.600000000000001" customHeight="1">
      <c r="A16" s="65"/>
      <c r="B16" s="59"/>
      <c r="C16" s="57"/>
      <c r="D16" s="231" t="s">
        <v>19</v>
      </c>
      <c r="E16" s="8"/>
    </row>
    <row r="17" spans="1:5" ht="18.600000000000001" customHeight="1">
      <c r="A17" s="158"/>
      <c r="B17" s="235" t="s">
        <v>20</v>
      </c>
      <c r="C17" s="57"/>
      <c r="D17" s="231" t="s">
        <v>21</v>
      </c>
      <c r="E17" s="8"/>
    </row>
    <row r="18" spans="1:5" ht="18.600000000000001" customHeight="1">
      <c r="A18" s="158"/>
      <c r="B18" s="234" t="s">
        <v>22</v>
      </c>
      <c r="C18" s="58"/>
      <c r="D18" s="231" t="s">
        <v>23</v>
      </c>
      <c r="E18" s="7"/>
    </row>
    <row r="19" spans="1:5" ht="18.600000000000001" customHeight="1">
      <c r="A19" s="158"/>
      <c r="B19" s="231" t="s">
        <v>24</v>
      </c>
      <c r="C19" s="58"/>
      <c r="D19" s="61"/>
      <c r="E19" s="7"/>
    </row>
    <row r="20" spans="1:5" ht="18.600000000000001" customHeight="1">
      <c r="A20" s="158"/>
      <c r="B20" s="231" t="s">
        <v>25</v>
      </c>
      <c r="C20" s="58"/>
      <c r="D20" s="61"/>
      <c r="E20" s="7"/>
    </row>
    <row r="21" spans="1:5" ht="18.600000000000001" customHeight="1">
      <c r="A21" s="158"/>
      <c r="B21" s="231" t="s">
        <v>26</v>
      </c>
      <c r="C21" s="58"/>
      <c r="D21" s="61"/>
      <c r="E21" s="2"/>
    </row>
    <row r="22" spans="1:5" ht="18.600000000000001" customHeight="1">
      <c r="A22" s="158"/>
      <c r="B22" s="231" t="s">
        <v>27</v>
      </c>
      <c r="C22" s="58"/>
      <c r="D22" s="61"/>
      <c r="E22" s="2"/>
    </row>
    <row r="23" spans="1:5" ht="18.600000000000001" customHeight="1">
      <c r="A23" s="158"/>
      <c r="B23" s="231" t="s">
        <v>28</v>
      </c>
      <c r="C23" s="58"/>
      <c r="D23" s="61"/>
      <c r="E23" s="2"/>
    </row>
    <row r="24" spans="1:5" ht="18.600000000000001" customHeight="1">
      <c r="A24" s="158"/>
      <c r="B24" s="231" t="s">
        <v>29</v>
      </c>
      <c r="C24" s="58"/>
      <c r="D24" s="61"/>
      <c r="E24" s="2"/>
    </row>
    <row r="25" spans="1:5" ht="18.600000000000001" customHeight="1">
      <c r="A25" s="158"/>
      <c r="B25" s="231" t="s">
        <v>30</v>
      </c>
      <c r="C25" s="58"/>
      <c r="D25" s="61"/>
    </row>
    <row r="26" spans="1:5" ht="18.600000000000001" customHeight="1">
      <c r="A26" s="158"/>
      <c r="B26" s="231" t="s">
        <v>31</v>
      </c>
      <c r="C26" s="58"/>
      <c r="D26" s="61"/>
    </row>
    <row r="27" spans="1:5" ht="18.600000000000001" customHeight="1">
      <c r="A27" s="158"/>
      <c r="B27" s="354" t="s">
        <v>32</v>
      </c>
      <c r="C27" s="58"/>
      <c r="D27" s="61"/>
    </row>
    <row r="28" spans="1:5" ht="18.600000000000001" customHeight="1">
      <c r="A28" s="158"/>
      <c r="B28" s="355"/>
      <c r="C28" s="58"/>
      <c r="D28" s="59"/>
    </row>
    <row r="29" spans="1:5" ht="18.600000000000001" customHeight="1">
      <c r="A29" s="158"/>
      <c r="B29" s="60" t="s">
        <v>33</v>
      </c>
      <c r="C29" s="58"/>
      <c r="D29" s="59"/>
    </row>
    <row r="30" spans="1:5" ht="144" customHeight="1">
      <c r="A30" s="158"/>
      <c r="B30" s="445" t="s">
        <v>34</v>
      </c>
      <c r="C30" s="445"/>
      <c r="D30" s="445"/>
    </row>
    <row r="31" spans="1:5" ht="18.75" customHeight="1">
      <c r="A31" s="158"/>
      <c r="B31" s="436"/>
      <c r="C31" s="436"/>
      <c r="D31" s="436"/>
    </row>
    <row r="32" spans="1:5" ht="18.600000000000001" customHeight="1">
      <c r="A32" s="158"/>
      <c r="B32" s="63" t="s">
        <v>35</v>
      </c>
      <c r="C32" s="62"/>
      <c r="D32" s="62"/>
    </row>
    <row r="33" spans="1:4" ht="58.5" customHeight="1">
      <c r="A33" s="158"/>
      <c r="B33" s="445" t="s">
        <v>36</v>
      </c>
      <c r="C33" s="445"/>
      <c r="D33" s="445"/>
    </row>
    <row r="34" spans="1:4" ht="19.5">
      <c r="A34" s="158"/>
      <c r="C34" s="58"/>
      <c r="D34" s="61"/>
    </row>
    <row r="35" spans="1:4">
      <c r="A35" s="5"/>
    </row>
    <row r="36" spans="1:4" ht="15" customHeight="1">
      <c r="A36" s="5"/>
      <c r="C36" s="6"/>
    </row>
    <row r="37" spans="1:4" ht="15" customHeight="1">
      <c r="A37" s="5"/>
      <c r="C37" s="6"/>
    </row>
    <row r="38" spans="1:4" ht="15" customHeight="1">
      <c r="A38" s="5"/>
      <c r="C38" s="6"/>
    </row>
    <row r="39" spans="1:4" ht="15" customHeight="1">
      <c r="A39" s="5"/>
      <c r="C39" s="6"/>
    </row>
    <row r="40" spans="1:4" ht="15" customHeight="1">
      <c r="A40" s="5"/>
      <c r="C40" s="6"/>
    </row>
    <row r="41" spans="1:4" ht="15" customHeight="1">
      <c r="A41" s="5"/>
      <c r="C41" s="6"/>
    </row>
    <row r="42" spans="1:4" ht="15" customHeight="1">
      <c r="A42" s="5"/>
      <c r="C42" s="6"/>
    </row>
    <row r="43" spans="1:4" ht="15" customHeight="1">
      <c r="A43" s="5"/>
      <c r="C43" s="6"/>
    </row>
    <row r="44" spans="1:4" ht="15" customHeight="1">
      <c r="A44" s="5"/>
      <c r="B44"/>
      <c r="C44" s="6"/>
    </row>
    <row r="45" spans="1:4" ht="15" customHeight="1">
      <c r="A45" s="5"/>
      <c r="C45" s="6"/>
      <c r="D45" s="10"/>
    </row>
    <row r="46" spans="1:4" ht="15" customHeight="1">
      <c r="A46" s="5"/>
    </row>
    <row r="47" spans="1:4" ht="115.35" customHeight="1">
      <c r="A47" s="5"/>
    </row>
    <row r="48" spans="1:4" ht="15" customHeight="1">
      <c r="A48" s="5"/>
    </row>
    <row r="49" spans="1:3" ht="15" customHeight="1">
      <c r="A49" s="5"/>
    </row>
    <row r="50" spans="1:3" ht="45" customHeight="1">
      <c r="A50" s="5"/>
    </row>
    <row r="51" spans="1:3">
      <c r="A51" s="5"/>
      <c r="C51" s="6"/>
    </row>
    <row r="52" spans="1:3" ht="18.75" customHeight="1">
      <c r="A52" s="5"/>
      <c r="C52" s="6"/>
    </row>
    <row r="53" spans="1:3" ht="18.75" customHeight="1">
      <c r="C53" s="6"/>
    </row>
    <row r="54" spans="1:3" ht="18.75" customHeight="1">
      <c r="C54" s="6"/>
    </row>
    <row r="55" spans="1:3" ht="18.75" customHeight="1">
      <c r="B55" s="4"/>
      <c r="C55" s="6"/>
    </row>
    <row r="56" spans="1:3" ht="18.75" customHeight="1">
      <c r="B56" s="4"/>
    </row>
    <row r="57" spans="1:3" ht="18.75" customHeight="1">
      <c r="B57" s="4"/>
    </row>
    <row r="58" spans="1:3" ht="18.75" customHeight="1">
      <c r="B58" s="4"/>
    </row>
    <row r="59" spans="1:3" ht="18.75" customHeight="1">
      <c r="B59" s="4"/>
    </row>
    <row r="60" spans="1:3" ht="18.75" customHeight="1">
      <c r="B60" s="4"/>
    </row>
    <row r="61" spans="1:3" ht="18.75" customHeight="1">
      <c r="B61" s="4"/>
    </row>
    <row r="62" spans="1:3" ht="18.75" customHeight="1">
      <c r="B62" s="4"/>
    </row>
    <row r="63" spans="1:3" ht="18.75" customHeight="1">
      <c r="B63" s="4"/>
    </row>
    <row r="64" spans="1:3" ht="18.75" customHeight="1">
      <c r="B64" s="4"/>
    </row>
    <row r="65" spans="2:2" ht="18.75" customHeight="1">
      <c r="B65" s="4"/>
    </row>
    <row r="66" spans="2:2" ht="18.75" customHeight="1">
      <c r="B66" s="4"/>
    </row>
    <row r="67" spans="2:2" ht="18.75" customHeight="1">
      <c r="B67" s="4"/>
    </row>
    <row r="68" spans="2:2" ht="18.75" customHeight="1">
      <c r="B68" s="4"/>
    </row>
    <row r="69" spans="2:2" ht="18.75" customHeight="1">
      <c r="B69" s="4"/>
    </row>
    <row r="70" spans="2:2" ht="18.75" customHeight="1">
      <c r="B70" s="4"/>
    </row>
    <row r="71" spans="2:2" ht="18.75" customHeight="1">
      <c r="B71" s="4"/>
    </row>
    <row r="72" spans="2:2" ht="18.75" customHeight="1">
      <c r="B72" s="4"/>
    </row>
    <row r="73" spans="2:2" ht="18.75" customHeight="1">
      <c r="B73" s="4"/>
    </row>
    <row r="74" spans="2:2" ht="18.75" customHeight="1">
      <c r="B74" s="4"/>
    </row>
    <row r="75" spans="2:2" ht="18.75" customHeight="1">
      <c r="B75" s="4"/>
    </row>
    <row r="76" spans="2:2" ht="18.75" customHeight="1">
      <c r="B76" s="4"/>
    </row>
    <row r="77" spans="2:2" ht="18.75" customHeight="1"/>
    <row r="78" spans="2:2" ht="18.75" customHeight="1"/>
  </sheetData>
  <sheetProtection algorithmName="SHA-512" hashValue="s5lcLm6GfEBYkTM6Dt3DpoZMdxqyM/PYbil6YAdVqxC4Bf58fhvnvCu7TtmUkyWc/H4nfq9ixJEqkEmFt288Yg==" saltValue="So6SQ9MEGlEAtMKYftTniw==" spinCount="100000" sheet="1" objects="1" scenarios="1"/>
  <mergeCells count="3">
    <mergeCell ref="B4:D4"/>
    <mergeCell ref="B30:D30"/>
    <mergeCell ref="B33:D33"/>
  </mergeCells>
  <hyperlinks>
    <hyperlink ref="B6" location="'Introduction'!A1" display="Introduction" xr:uid="{FFBA2904-678C-4853-85DA-20788C938162}"/>
    <hyperlink ref="B7" location="'Introduction'!A1" display="Introduction" xr:uid="{13E72267-95E3-4680-A0A8-BC7EE489ED27}"/>
    <hyperlink ref="B9" location="'Nordic societies'!A1" display="Nordic societies" xr:uid="{84316F77-2835-443B-9F0B-E95E8D1DD5E8}"/>
    <hyperlink ref="B8" location="'Change log'!A1" display="Change log" xr:uid="{93995093-43EE-4E8D-B87A-81DFB678D783}"/>
    <hyperlink ref="B10" location="'SASB Index'!A1" display="Sustainability Accounting Standards Board Index (SASB Index)" xr:uid="{6DC00588-E3FF-4408-A193-7A8990B4FD14}"/>
    <hyperlink ref="B11" location="'SFDR PAI Indicators'!A1" display="SFDR mandatory PAI Indicators" xr:uid="{9B9CA309-CA28-4842-893E-69EC8401FB00}"/>
    <hyperlink ref="B14" location="'Sustainable finance'!A1" display="Sustainable finance" xr:uid="{BACDC2CF-08B2-496F-8575-89841825A9A9}"/>
    <hyperlink ref="D10" location="Volunteering!Print_Area" display="Volunteering" xr:uid="{C22D5643-DEA1-43B7-A16D-F2BD577D45E7}"/>
    <hyperlink ref="D11" location="Employees!Print_Area" display="Employees" xr:uid="{2686D777-5C5A-4309-877A-9D65BDB2FE6A}"/>
    <hyperlink ref="D12" location="'Diversity, Equity and Inclusion'!Print_Area" display="Diversity, Equity and Inclusion" xr:uid="{3787F1FE-6E77-404F-AA25-10CDA026FAA3}"/>
    <hyperlink ref="D17" location="Training!Print_Area" display="Training" xr:uid="{DE8FAB4A-883D-4700-806E-0FE1BC1A84E7}"/>
    <hyperlink ref="D7" location="'Collective bargaining'!Print_Area" display="Collective bargaining" xr:uid="{16EB3627-0A71-444A-BAB2-043BA548A8D8}"/>
    <hyperlink ref="D8" location="'Conflict Resolution'!A1" display="Conflict Resolution" xr:uid="{EC7126D1-7830-44C6-819E-C4BF546A7D68}"/>
    <hyperlink ref="D9" location="'Accessible finance'!Print_Area" display="Accessible finance" xr:uid="{99FFCD21-F0DE-436F-93BF-E552D7CDFA6A}"/>
    <hyperlink ref="D13" location="'Health and safety'!Print_Area" display="Health and safety" xr:uid="{16D1DE3B-3154-4753-B664-E11B2F258211}"/>
    <hyperlink ref="B15" location="'Active Ownership'!A1" display="Active Ownership" xr:uid="{3E54ED7D-CDEC-48FB-9E14-0F363F4C72F8}"/>
    <hyperlink ref="D16" location="Management!Print_Area" display="Management" xr:uid="{ECCCF366-C917-428E-A8A7-7E1CB184BAC8}"/>
    <hyperlink ref="D18" location="'Danske Bank Policies'!Print_Area" display="Danske Bank Policies" xr:uid="{71043CC0-4F51-4420-9E10-95A0EAD1EA11}"/>
    <hyperlink ref="B27" location="'Other consumption'!A1" display="Other consumption" xr:uid="{60E9FD2F-33A2-4024-95BB-D65BFBDD32D1}"/>
    <hyperlink ref="B18" location="'Breakdown of baseline changes'!Print_Area" display="Breakdown of baseline changes" xr:uid="{36FA08A3-7D8B-4579-9BAB-7FFA659A50F9}"/>
    <hyperlink ref="B20" location="'Electricity consumption'!A1" display="Electricity consumption" xr:uid="{B0156527-1530-4B17-9F34-9AFF9000F922}"/>
    <hyperlink ref="B26" location="'Breakdown of indirect &amp; direct '!Print_Area" display="Breakdown of indirect &amp; direct CO2e emissions" xr:uid="{A4B83543-39E9-4F6F-8CBE-E094D4BFB8D9}"/>
    <hyperlink ref="B19" location="'Energy consumption'!Print_Area" display="Energy consumption" xr:uid="{B581B56A-C4ED-4109-BAAF-58FFB6ECC455}"/>
    <hyperlink ref="B21" location="'Heat consumption'!Print_Area" display="Heat consumption" xr:uid="{8A8BC7C6-130E-4999-9B20-7501281E0292}"/>
    <hyperlink ref="B22" location="'Road transport'!Print_Area" display="Road transport" xr:uid="{35E5118F-01E5-49C6-B094-E5603A574E74}"/>
    <hyperlink ref="B23" location="'Air transport'!Print_Area" display="Air transport" xr:uid="{F44CBA78-DC88-4884-A357-A8D143606C86}"/>
    <hyperlink ref="B24" location="'Paper consumption'!Print_Area" display="Paper consumption" xr:uid="{3C4FF43B-D01A-473B-AB0F-B4788DCDCFFA}"/>
    <hyperlink ref="B25" location="'Carbon neutralisation'!Print_Area" display="Carbon neutralisation" xr:uid="{23CE3A37-143A-4835-80EA-F2335BB063B0}"/>
  </hyperlinks>
  <pageMargins left="0.7" right="0.7" top="0.75" bottom="0.75" header="0.3" footer="0.3"/>
  <pageSetup scale="46"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A05FD-CC2D-4872-99F6-75FC6866CB3A}">
  <sheetPr>
    <tabColor theme="2"/>
    <pageSetUpPr fitToPage="1"/>
  </sheetPr>
  <dimension ref="B1:R43"/>
  <sheetViews>
    <sheetView showGridLines="0" zoomScaleNormal="100" workbookViewId="0"/>
  </sheetViews>
  <sheetFormatPr defaultColWidth="9.42578125" defaultRowHeight="15"/>
  <cols>
    <col min="1" max="1" width="4.42578125" customWidth="1"/>
    <col min="2" max="2" width="20.5703125" style="49" customWidth="1"/>
    <col min="3" max="3" width="20.5703125" style="50" customWidth="1"/>
    <col min="4" max="4" width="20.5703125" style="48" customWidth="1"/>
    <col min="5" max="13" width="20.5703125" customWidth="1"/>
  </cols>
  <sheetData>
    <row r="1" spans="2:13" ht="14.45" customHeight="1"/>
    <row r="2" spans="2:13" ht="14.45" customHeight="1"/>
    <row r="3" spans="2:13" ht="14.45" customHeight="1"/>
    <row r="4" spans="2:13" s="9" customFormat="1" ht="33" customHeight="1">
      <c r="B4" s="447" t="s">
        <v>3</v>
      </c>
      <c r="C4" s="447"/>
      <c r="D4" s="447"/>
      <c r="E4" s="447"/>
      <c r="F4" s="447"/>
      <c r="G4" s="447"/>
      <c r="H4" s="447"/>
      <c r="I4" s="447"/>
      <c r="J4" s="447"/>
      <c r="K4" s="447"/>
      <c r="L4" s="447"/>
      <c r="M4" s="447"/>
    </row>
    <row r="6" spans="2:13" ht="221.45" customHeight="1">
      <c r="B6" s="446" t="s">
        <v>37</v>
      </c>
      <c r="C6" s="446"/>
      <c r="D6" s="446"/>
      <c r="E6" s="446"/>
      <c r="F6" s="446"/>
      <c r="G6" s="446"/>
      <c r="H6" s="446"/>
      <c r="I6" s="446"/>
      <c r="J6" s="446"/>
      <c r="K6" s="446"/>
      <c r="L6" s="446"/>
      <c r="M6" s="446"/>
    </row>
    <row r="7" spans="2:13" ht="18.75" customHeight="1">
      <c r="B7" s="429"/>
      <c r="C7" s="429"/>
      <c r="D7" s="429"/>
      <c r="E7" s="429"/>
      <c r="F7" s="429"/>
      <c r="G7" s="429"/>
      <c r="H7" s="429"/>
      <c r="I7" s="429"/>
      <c r="J7" s="429"/>
      <c r="K7" s="429"/>
      <c r="L7" s="429"/>
      <c r="M7" s="429"/>
    </row>
    <row r="8" spans="2:13" ht="18.75" customHeight="1">
      <c r="B8" s="429"/>
      <c r="C8" s="429"/>
      <c r="D8" s="429"/>
      <c r="E8" s="429"/>
      <c r="F8" s="429"/>
      <c r="G8" s="429"/>
      <c r="H8" s="429"/>
      <c r="I8" s="429"/>
      <c r="J8" s="429"/>
      <c r="K8" s="429"/>
      <c r="L8" s="429"/>
      <c r="M8" s="429"/>
    </row>
    <row r="9" spans="2:13" ht="18.75" customHeight="1">
      <c r="B9" s="429"/>
      <c r="C9" s="429"/>
      <c r="D9" s="429"/>
      <c r="E9" s="429"/>
      <c r="F9" s="429"/>
      <c r="G9" s="429"/>
      <c r="H9" s="429"/>
      <c r="I9" s="429"/>
      <c r="J9" s="429"/>
      <c r="K9" s="429"/>
      <c r="L9" s="429"/>
      <c r="M9" s="429"/>
    </row>
    <row r="10" spans="2:13" ht="18.75" customHeight="1">
      <c r="B10" s="429"/>
      <c r="C10" s="429"/>
      <c r="D10" s="429"/>
      <c r="E10" s="429"/>
      <c r="F10" s="429"/>
      <c r="G10" s="429"/>
      <c r="H10" s="429"/>
      <c r="I10" s="429"/>
      <c r="J10" s="429"/>
      <c r="K10" s="429"/>
      <c r="L10" s="429"/>
      <c r="M10" s="429"/>
    </row>
    <row r="11" spans="2:13" ht="18.75" customHeight="1">
      <c r="B11" s="429"/>
      <c r="C11" s="429"/>
      <c r="D11" s="429"/>
      <c r="E11" s="429"/>
      <c r="F11" s="429"/>
      <c r="G11" s="429"/>
      <c r="H11" s="429"/>
      <c r="I11" s="429"/>
      <c r="J11" s="429"/>
      <c r="K11" s="429"/>
      <c r="L11" s="429"/>
      <c r="M11" s="429"/>
    </row>
    <row r="12" spans="2:13" ht="18.75" customHeight="1">
      <c r="B12" s="429"/>
      <c r="C12" s="429"/>
      <c r="D12" s="429"/>
      <c r="E12" s="429"/>
      <c r="F12" s="429"/>
      <c r="G12" s="429"/>
      <c r="H12" s="429"/>
      <c r="I12" s="429"/>
      <c r="J12" s="429"/>
      <c r="K12" s="429"/>
      <c r="L12" s="429"/>
      <c r="M12" s="429"/>
    </row>
    <row r="13" spans="2:13" ht="18.75" customHeight="1">
      <c r="B13" s="429"/>
      <c r="C13" s="429"/>
      <c r="D13" s="429"/>
      <c r="E13" s="429"/>
      <c r="F13" s="429"/>
      <c r="G13" s="429"/>
      <c r="H13" s="429"/>
      <c r="I13" s="429"/>
      <c r="J13" s="429"/>
      <c r="K13" s="429"/>
      <c r="L13" s="429"/>
      <c r="M13" s="429"/>
    </row>
    <row r="14" spans="2:13" ht="18.75" customHeight="1">
      <c r="B14" s="429"/>
      <c r="C14" s="429"/>
      <c r="D14" s="429"/>
      <c r="E14" s="429"/>
      <c r="F14" s="429"/>
      <c r="G14" s="429"/>
      <c r="H14" s="429"/>
      <c r="I14" s="429"/>
      <c r="J14" s="429"/>
      <c r="K14" s="429"/>
      <c r="L14" s="429"/>
      <c r="M14" s="429"/>
    </row>
    <row r="15" spans="2:13" ht="18.75" customHeight="1">
      <c r="B15" s="429"/>
      <c r="C15" s="429"/>
      <c r="D15" s="429"/>
      <c r="E15" s="429"/>
      <c r="F15" s="429"/>
      <c r="G15" s="429"/>
      <c r="H15" s="429"/>
      <c r="I15" s="429"/>
      <c r="J15" s="429"/>
      <c r="K15" s="429"/>
      <c r="L15" s="429"/>
      <c r="M15" s="429"/>
    </row>
    <row r="16" spans="2:13" ht="18.75" customHeight="1">
      <c r="B16" s="429"/>
      <c r="C16" s="429"/>
      <c r="D16" s="429"/>
      <c r="E16" s="429"/>
      <c r="F16" s="429"/>
      <c r="G16" s="429"/>
      <c r="H16" s="429"/>
      <c r="I16" s="429"/>
      <c r="J16" s="429"/>
      <c r="K16" s="429"/>
      <c r="L16" s="429"/>
      <c r="M16" s="429"/>
    </row>
    <row r="17" spans="2:18" ht="18.75" customHeight="1">
      <c r="B17" s="429"/>
      <c r="C17" s="429"/>
      <c r="D17" s="429"/>
      <c r="E17" s="429"/>
      <c r="F17" s="429"/>
      <c r="G17" s="429"/>
      <c r="H17" s="429"/>
      <c r="I17" s="429"/>
      <c r="J17" s="429"/>
      <c r="K17" s="429"/>
      <c r="L17" s="429"/>
      <c r="M17" s="429"/>
    </row>
    <row r="18" spans="2:18" ht="18.75" customHeight="1">
      <c r="B18" s="429"/>
      <c r="C18" s="429"/>
      <c r="D18" s="429"/>
      <c r="E18" s="429"/>
      <c r="F18" s="429"/>
      <c r="G18" s="429"/>
      <c r="H18" s="429"/>
      <c r="I18" s="429"/>
      <c r="J18" s="429"/>
      <c r="K18" s="429"/>
      <c r="L18" s="429"/>
      <c r="M18" s="429"/>
    </row>
    <row r="19" spans="2:18" ht="18.75" customHeight="1">
      <c r="B19" s="429"/>
      <c r="C19" s="429"/>
      <c r="D19" s="429"/>
      <c r="E19" s="429"/>
      <c r="F19" s="429"/>
      <c r="G19" s="429"/>
      <c r="H19" s="429"/>
      <c r="I19" s="429"/>
      <c r="J19" s="429"/>
      <c r="K19" s="429"/>
      <c r="L19" s="429"/>
      <c r="M19" s="429"/>
    </row>
    <row r="20" spans="2:18" ht="18.75" customHeight="1">
      <c r="B20" s="429"/>
      <c r="C20" s="429"/>
      <c r="D20" s="429"/>
      <c r="E20" s="429"/>
      <c r="F20" s="429"/>
      <c r="G20" s="429"/>
      <c r="H20" s="429"/>
      <c r="I20" s="429"/>
      <c r="J20" s="429"/>
      <c r="K20" s="429"/>
      <c r="L20" s="429"/>
      <c r="M20" s="429"/>
    </row>
    <row r="21" spans="2:18" ht="18.75" customHeight="1">
      <c r="B21" s="429"/>
      <c r="C21" s="429"/>
      <c r="D21" s="429"/>
      <c r="E21" s="429"/>
      <c r="F21" s="429"/>
      <c r="G21" s="429"/>
      <c r="H21" s="429"/>
      <c r="I21" s="429"/>
      <c r="J21" s="429"/>
      <c r="K21" s="429"/>
      <c r="L21" s="429"/>
      <c r="M21" s="429"/>
    </row>
    <row r="22" spans="2:18" ht="18.75" customHeight="1">
      <c r="B22" s="429"/>
      <c r="C22" s="429"/>
      <c r="D22" s="429"/>
      <c r="E22" s="429"/>
      <c r="F22" s="429"/>
      <c r="G22" s="429"/>
      <c r="H22" s="429"/>
      <c r="I22" s="429"/>
      <c r="J22" s="429"/>
      <c r="K22" s="429"/>
      <c r="L22" s="429"/>
      <c r="M22" s="429"/>
    </row>
    <row r="23" spans="2:18" ht="18.75" customHeight="1">
      <c r="B23" s="429"/>
      <c r="C23" s="429"/>
      <c r="D23" s="429"/>
      <c r="E23" s="429"/>
      <c r="F23" s="429"/>
      <c r="G23" s="429"/>
      <c r="H23" s="429"/>
      <c r="I23" s="429"/>
      <c r="J23" s="429"/>
      <c r="K23" s="429"/>
      <c r="L23" s="429"/>
      <c r="M23" s="429"/>
    </row>
    <row r="24" spans="2:18" ht="18.75" customHeight="1">
      <c r="B24" s="429"/>
      <c r="C24" s="429"/>
      <c r="D24" s="429"/>
      <c r="E24" s="429"/>
      <c r="F24" s="429"/>
      <c r="G24" s="429"/>
      <c r="H24" s="429"/>
      <c r="I24" s="429"/>
      <c r="J24" s="429"/>
      <c r="K24" s="429"/>
      <c r="L24" s="429"/>
      <c r="M24" s="429"/>
    </row>
    <row r="25" spans="2:18" ht="18.75" customHeight="1">
      <c r="B25" s="429"/>
      <c r="C25" s="429"/>
      <c r="D25" s="429"/>
      <c r="E25" s="429"/>
      <c r="F25" s="429"/>
      <c r="G25" s="429"/>
      <c r="H25" s="429"/>
      <c r="I25" s="429"/>
      <c r="J25" s="429"/>
      <c r="K25" s="429"/>
      <c r="L25" s="429"/>
      <c r="M25" s="429"/>
      <c r="R25" s="173"/>
    </row>
    <row r="26" spans="2:18" ht="18.75" customHeight="1">
      <c r="B26" s="429"/>
      <c r="C26" s="429"/>
      <c r="D26" s="429"/>
      <c r="E26" s="429"/>
      <c r="F26" s="429"/>
      <c r="G26" s="429"/>
      <c r="H26" s="429"/>
      <c r="I26" s="429"/>
      <c r="J26" s="429"/>
      <c r="K26" s="429"/>
      <c r="L26" s="429"/>
      <c r="M26" s="429"/>
    </row>
    <row r="27" spans="2:18" ht="18.75" customHeight="1">
      <c r="B27" s="429"/>
      <c r="C27" s="429"/>
      <c r="D27" s="429"/>
      <c r="E27" s="429"/>
      <c r="F27" s="429"/>
      <c r="G27" s="429"/>
      <c r="H27" s="429"/>
      <c r="I27" s="429"/>
      <c r="J27" s="429"/>
      <c r="K27" s="429"/>
      <c r="L27" s="429"/>
      <c r="M27" s="429"/>
    </row>
    <row r="28" spans="2:18" ht="18.75" customHeight="1">
      <c r="B28" s="429"/>
      <c r="C28" s="429"/>
      <c r="D28" s="429"/>
      <c r="E28" s="429"/>
      <c r="F28" s="429"/>
      <c r="G28" s="429"/>
      <c r="H28" s="429"/>
      <c r="I28" s="429"/>
      <c r="J28" s="429"/>
      <c r="K28" s="429"/>
      <c r="L28" s="429"/>
      <c r="M28" s="429"/>
    </row>
    <row r="29" spans="2:18" ht="15" customHeight="1">
      <c r="B29" s="429"/>
      <c r="C29" s="429"/>
      <c r="D29" s="429"/>
      <c r="E29" s="429"/>
      <c r="F29" s="429"/>
      <c r="G29" s="429"/>
      <c r="H29" s="429"/>
      <c r="I29" s="429"/>
      <c r="J29" s="429"/>
      <c r="K29" s="429"/>
      <c r="L29" s="429"/>
      <c r="M29" s="429"/>
    </row>
    <row r="30" spans="2:18" ht="15" customHeight="1">
      <c r="B30" s="429"/>
      <c r="C30" s="429"/>
      <c r="D30" s="429"/>
      <c r="E30" s="429"/>
      <c r="F30" s="429"/>
      <c r="G30" s="429"/>
      <c r="H30" s="429"/>
      <c r="I30" s="429"/>
      <c r="J30" s="429"/>
      <c r="K30" s="429"/>
      <c r="L30" s="429"/>
      <c r="M30" s="429"/>
    </row>
    <row r="31" spans="2:18" ht="15" customHeight="1">
      <c r="B31" s="429"/>
      <c r="C31" s="429"/>
      <c r="D31" s="429"/>
      <c r="E31" s="429"/>
      <c r="F31" s="429"/>
      <c r="G31" s="429"/>
      <c r="H31" s="429"/>
      <c r="I31" s="429"/>
      <c r="J31" s="429"/>
      <c r="K31" s="429"/>
      <c r="L31" s="429"/>
      <c r="M31" s="429"/>
    </row>
    <row r="32" spans="2:18" ht="15" customHeight="1">
      <c r="B32" s="429"/>
      <c r="C32" s="429"/>
      <c r="D32" s="429"/>
      <c r="E32" s="429"/>
      <c r="F32" s="429"/>
      <c r="G32" s="429"/>
      <c r="H32" s="429"/>
      <c r="I32" s="429"/>
      <c r="J32" s="429"/>
      <c r="K32" s="429"/>
      <c r="L32" s="429"/>
      <c r="M32" s="429"/>
    </row>
    <row r="33" spans="2:13" ht="15" customHeight="1">
      <c r="B33" s="429"/>
      <c r="C33" s="429"/>
      <c r="D33" s="429"/>
      <c r="E33" s="429"/>
      <c r="F33" s="429"/>
      <c r="G33" s="429"/>
      <c r="H33" s="429"/>
      <c r="I33" s="429"/>
      <c r="J33" s="429"/>
      <c r="K33" s="429"/>
      <c r="L33" s="429"/>
      <c r="M33" s="429"/>
    </row>
    <row r="34" spans="2:13" ht="15" customHeight="1">
      <c r="B34" s="429"/>
      <c r="C34" s="429"/>
      <c r="D34" s="429"/>
      <c r="E34" s="429"/>
      <c r="F34" s="429"/>
      <c r="G34" s="429"/>
      <c r="H34" s="429"/>
      <c r="I34" s="429"/>
      <c r="J34" s="429"/>
      <c r="K34" s="429"/>
      <c r="L34" s="429"/>
      <c r="M34" s="429"/>
    </row>
    <row r="35" spans="2:13" ht="15" customHeight="1">
      <c r="B35" s="429"/>
      <c r="C35" s="429"/>
      <c r="D35" s="429"/>
      <c r="E35" s="429"/>
      <c r="F35" s="429"/>
      <c r="G35" s="429"/>
      <c r="H35" s="429"/>
      <c r="I35" s="429"/>
      <c r="J35" s="429"/>
      <c r="K35" s="429"/>
      <c r="L35" s="429"/>
      <c r="M35" s="429"/>
    </row>
    <row r="36" spans="2:13" ht="14.45" customHeight="1">
      <c r="B36" s="429"/>
      <c r="C36" s="429"/>
      <c r="D36" s="429"/>
      <c r="E36" s="429"/>
      <c r="F36" s="429"/>
      <c r="G36" s="429"/>
      <c r="H36" s="429"/>
      <c r="I36" s="429"/>
      <c r="J36" s="429"/>
      <c r="K36" s="429"/>
      <c r="L36" s="429"/>
      <c r="M36" s="429"/>
    </row>
    <row r="37" spans="2:13" ht="14.45" customHeight="1">
      <c r="B37" s="429"/>
      <c r="C37" s="429"/>
      <c r="D37" s="429"/>
      <c r="E37" s="429"/>
      <c r="F37" s="429"/>
      <c r="G37" s="429"/>
      <c r="H37" s="429"/>
      <c r="I37" s="429"/>
      <c r="J37" s="429"/>
      <c r="K37" s="429"/>
      <c r="L37" s="429"/>
      <c r="M37" s="429"/>
    </row>
    <row r="38" spans="2:13" ht="14.45" customHeight="1">
      <c r="B38" s="429"/>
      <c r="C38" s="429"/>
      <c r="D38" s="429"/>
      <c r="E38" s="429"/>
      <c r="F38" s="429"/>
      <c r="G38" s="429"/>
      <c r="H38" s="429"/>
      <c r="I38" s="429"/>
      <c r="J38" s="429"/>
      <c r="K38" s="429"/>
      <c r="L38" s="429"/>
      <c r="M38" s="429"/>
    </row>
    <row r="39" spans="2:13" ht="14.45" customHeight="1">
      <c r="B39" s="429"/>
      <c r="C39" s="429"/>
      <c r="D39" s="429"/>
      <c r="E39" s="429"/>
      <c r="F39" s="429"/>
      <c r="G39" s="429"/>
      <c r="H39" s="429"/>
      <c r="I39" s="429"/>
      <c r="J39" s="429"/>
      <c r="K39" s="429"/>
      <c r="L39" s="429"/>
      <c r="M39" s="429"/>
    </row>
    <row r="40" spans="2:13" ht="14.45" customHeight="1">
      <c r="B40" s="429"/>
      <c r="C40" s="429"/>
      <c r="D40" s="429"/>
      <c r="E40" s="429"/>
      <c r="F40" s="429"/>
      <c r="G40" s="429"/>
      <c r="H40" s="429"/>
      <c r="I40" s="429"/>
      <c r="J40" s="429"/>
      <c r="K40" s="429"/>
      <c r="L40" s="429"/>
      <c r="M40" s="429"/>
    </row>
    <row r="41" spans="2:13" ht="14.45" customHeight="1">
      <c r="B41" s="429"/>
      <c r="C41" s="429"/>
      <c r="D41" s="429"/>
      <c r="E41" s="429"/>
      <c r="F41" s="429"/>
      <c r="G41" s="429"/>
      <c r="H41" s="429"/>
      <c r="I41" s="429"/>
      <c r="J41" s="429"/>
      <c r="K41" s="429"/>
      <c r="L41" s="429"/>
      <c r="M41" s="429"/>
    </row>
    <row r="42" spans="2:13" ht="14.45" customHeight="1">
      <c r="B42" s="429"/>
      <c r="C42" s="429"/>
      <c r="D42" s="429"/>
      <c r="E42" s="429"/>
      <c r="F42" s="429"/>
      <c r="G42" s="429"/>
      <c r="H42" s="429"/>
      <c r="I42" s="429"/>
      <c r="J42" s="429"/>
      <c r="K42" s="429"/>
      <c r="L42" s="429"/>
      <c r="M42" s="429"/>
    </row>
    <row r="43" spans="2:13" ht="18.75" customHeight="1">
      <c r="B43" s="429"/>
      <c r="C43" s="429"/>
      <c r="D43" s="429"/>
      <c r="E43" s="429"/>
      <c r="F43" s="429"/>
      <c r="G43" s="429"/>
      <c r="H43" s="429"/>
      <c r="I43" s="429"/>
      <c r="J43" s="429"/>
      <c r="K43" s="429"/>
      <c r="L43" s="429"/>
      <c r="M43" s="429"/>
    </row>
  </sheetData>
  <sheetProtection algorithmName="SHA-512" hashValue="7XWRmx1c7EyGSYnzp0URcVnqKEOQEFlD8v3zo4ydl5OVtsZ4rMPkQ4DTraSvEdyCwJ5xE16bUjIWRyWY7gy3pA==" saltValue="m5mz3Cat8kGoPHlR8rp0Aw==" spinCount="100000" sheet="1" objects="1" scenarios="1"/>
  <mergeCells count="2">
    <mergeCell ref="B6:M6"/>
    <mergeCell ref="B4:M4"/>
  </mergeCells>
  <pageMargins left="0.7" right="0.7" top="0.75" bottom="0.75" header="0.3" footer="0.3"/>
  <pageSetup scale="5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314D8-C5D2-4E70-8752-1E52705D2D96}">
  <sheetPr>
    <tabColor theme="2"/>
    <pageSetUpPr fitToPage="1"/>
  </sheetPr>
  <dimension ref="A1:O30"/>
  <sheetViews>
    <sheetView showGridLines="0" zoomScaleNormal="100" workbookViewId="0"/>
  </sheetViews>
  <sheetFormatPr defaultColWidth="4.42578125" defaultRowHeight="14.25"/>
  <cols>
    <col min="1" max="1" width="4.42578125" style="18" customWidth="1"/>
    <col min="2" max="2" width="15.5703125" style="36" customWidth="1"/>
    <col min="3" max="4" width="100.5703125" style="36" customWidth="1"/>
    <col min="5" max="5" width="4.5703125" style="18" customWidth="1"/>
    <col min="6" max="12" width="9.42578125" style="18" customWidth="1"/>
    <col min="13" max="13" width="116.5703125" style="18" customWidth="1"/>
    <col min="14" max="14" width="4.42578125" style="18" customWidth="1"/>
    <col min="15" max="16384" width="4.42578125" style="18"/>
  </cols>
  <sheetData>
    <row r="1" spans="1:15" ht="14.45" customHeight="1"/>
    <row r="2" spans="1:15" ht="14.45" customHeight="1"/>
    <row r="3" spans="1:15" ht="14.45" customHeight="1">
      <c r="I3"/>
      <c r="J3"/>
      <c r="K3"/>
      <c r="L3"/>
      <c r="M3"/>
      <c r="N3"/>
      <c r="O3"/>
    </row>
    <row r="4" spans="1:15" s="9" customFormat="1" ht="33.75">
      <c r="B4" s="447" t="s">
        <v>5</v>
      </c>
      <c r="C4" s="447"/>
      <c r="D4" s="447"/>
      <c r="E4" s="17"/>
      <c r="G4"/>
      <c r="H4"/>
      <c r="I4"/>
      <c r="J4"/>
      <c r="K4"/>
    </row>
    <row r="5" spans="1:15" customFormat="1" ht="18.600000000000001" customHeight="1" thickBot="1">
      <c r="A5" s="61"/>
      <c r="B5" s="59"/>
      <c r="C5" s="59"/>
      <c r="D5" s="59"/>
    </row>
    <row r="6" spans="1:15" customFormat="1" ht="30" customHeight="1" thickTop="1" thickBot="1">
      <c r="A6" s="61"/>
      <c r="B6" s="239" t="s">
        <v>38</v>
      </c>
      <c r="C6" s="239" t="s">
        <v>39</v>
      </c>
      <c r="D6" s="239" t="s">
        <v>40</v>
      </c>
      <c r="E6" s="61"/>
      <c r="F6" s="61"/>
      <c r="G6" s="61"/>
    </row>
    <row r="7" spans="1:15" ht="36.4" customHeight="1" thickTop="1">
      <c r="A7" s="61"/>
      <c r="B7" s="238" t="s">
        <v>654</v>
      </c>
      <c r="C7" s="443" t="s">
        <v>659</v>
      </c>
      <c r="D7" s="547" t="s">
        <v>22</v>
      </c>
      <c r="E7" s="61"/>
      <c r="F7" s="61"/>
      <c r="G7" s="61"/>
      <c r="H7"/>
      <c r="I7"/>
      <c r="J7"/>
      <c r="K7"/>
      <c r="L7"/>
      <c r="M7"/>
    </row>
    <row r="8" spans="1:15" ht="39">
      <c r="A8" s="61"/>
      <c r="B8" s="549" t="s">
        <v>656</v>
      </c>
      <c r="C8" s="548" t="s">
        <v>657</v>
      </c>
      <c r="D8" s="547" t="s">
        <v>22</v>
      </c>
      <c r="E8" s="61"/>
      <c r="F8" s="61"/>
      <c r="G8" s="61"/>
      <c r="H8"/>
      <c r="I8"/>
      <c r="J8"/>
      <c r="K8"/>
      <c r="L8"/>
      <c r="M8"/>
    </row>
    <row r="9" spans="1:15" ht="39">
      <c r="A9" s="61"/>
      <c r="B9" s="550"/>
      <c r="C9" s="548" t="s">
        <v>657</v>
      </c>
      <c r="D9" s="546" t="s">
        <v>658</v>
      </c>
      <c r="E9" s="61"/>
      <c r="F9" s="61"/>
      <c r="G9" s="61"/>
      <c r="H9"/>
      <c r="I9"/>
      <c r="J9"/>
      <c r="K9"/>
      <c r="L9"/>
      <c r="M9"/>
    </row>
    <row r="10" spans="1:15" ht="39">
      <c r="A10" s="61"/>
      <c r="B10" s="551"/>
      <c r="C10" s="548" t="s">
        <v>657</v>
      </c>
      <c r="D10" s="546" t="s">
        <v>30</v>
      </c>
      <c r="E10" s="61"/>
      <c r="F10" s="61"/>
      <c r="G10" s="61"/>
      <c r="H10"/>
      <c r="I10"/>
      <c r="J10"/>
      <c r="K10"/>
      <c r="L10"/>
      <c r="M10"/>
    </row>
    <row r="11" spans="1:15" ht="18.600000000000001" customHeight="1">
      <c r="A11" s="61"/>
      <c r="B11" s="228"/>
      <c r="E11" s="61"/>
      <c r="F11" s="61"/>
      <c r="G11" s="61"/>
      <c r="H11"/>
      <c r="I11"/>
      <c r="J11"/>
      <c r="K11"/>
      <c r="L11"/>
      <c r="M11"/>
    </row>
    <row r="12" spans="1:15" ht="18.600000000000001" customHeight="1">
      <c r="A12" s="61"/>
      <c r="B12" s="228"/>
      <c r="C12" s="237"/>
      <c r="D12" s="228"/>
      <c r="E12" s="61"/>
      <c r="F12" s="61"/>
      <c r="G12" s="61"/>
      <c r="H12"/>
      <c r="I12"/>
      <c r="J12"/>
      <c r="K12"/>
      <c r="L12"/>
      <c r="M12"/>
    </row>
    <row r="13" spans="1:15" ht="18.600000000000001" customHeight="1">
      <c r="A13" s="61"/>
      <c r="B13" s="228"/>
      <c r="C13" s="237"/>
      <c r="D13" s="228"/>
      <c r="E13" s="61"/>
      <c r="F13" s="61"/>
      <c r="G13" s="61"/>
      <c r="H13"/>
      <c r="I13"/>
      <c r="J13"/>
      <c r="K13"/>
      <c r="L13"/>
      <c r="M13"/>
    </row>
    <row r="14" spans="1:15" ht="18.600000000000001" customHeight="1">
      <c r="A14" s="61"/>
      <c r="B14" s="228"/>
      <c r="C14" s="237"/>
      <c r="D14" s="228"/>
      <c r="E14" s="61"/>
      <c r="F14" s="61"/>
      <c r="G14" s="61"/>
      <c r="H14"/>
      <c r="I14"/>
      <c r="J14"/>
      <c r="K14"/>
      <c r="L14"/>
      <c r="M14"/>
    </row>
    <row r="15" spans="1:15" ht="18.600000000000001" customHeight="1">
      <c r="A15" s="61"/>
      <c r="B15" s="228"/>
      <c r="C15" s="237"/>
      <c r="D15" s="228"/>
      <c r="E15" s="61"/>
      <c r="F15" s="61"/>
      <c r="G15" s="61"/>
      <c r="H15"/>
      <c r="I15"/>
      <c r="J15"/>
      <c r="K15"/>
      <c r="L15"/>
      <c r="M15"/>
    </row>
    <row r="16" spans="1:15" ht="18.600000000000001" customHeight="1">
      <c r="A16" s="61"/>
      <c r="B16" s="228"/>
      <c r="C16" s="237"/>
      <c r="D16" s="228"/>
      <c r="E16" s="61"/>
      <c r="F16" s="61"/>
      <c r="G16" s="61"/>
      <c r="H16"/>
      <c r="I16"/>
      <c r="J16"/>
      <c r="K16"/>
      <c r="L16"/>
      <c r="M16"/>
    </row>
    <row r="17" spans="1:13" ht="19.5">
      <c r="A17" s="61"/>
      <c r="B17" s="59"/>
      <c r="C17" s="59"/>
      <c r="D17" s="59"/>
      <c r="E17" s="61"/>
      <c r="F17" s="61"/>
      <c r="G17" s="61"/>
      <c r="H17"/>
      <c r="I17"/>
      <c r="J17"/>
      <c r="K17"/>
      <c r="L17"/>
      <c r="M17"/>
    </row>
    <row r="18" spans="1:13" ht="19.5">
      <c r="A18" s="61"/>
      <c r="B18" s="59"/>
      <c r="C18" s="59"/>
      <c r="D18" s="59"/>
      <c r="E18" s="61"/>
      <c r="F18" s="61"/>
      <c r="G18" s="61"/>
      <c r="H18"/>
      <c r="I18"/>
      <c r="J18"/>
      <c r="K18"/>
      <c r="L18"/>
      <c r="M18"/>
    </row>
    <row r="19" spans="1:13" ht="19.5">
      <c r="A19" s="61"/>
      <c r="B19" s="59"/>
      <c r="C19" s="59"/>
      <c r="D19" s="59"/>
      <c r="E19" s="61"/>
      <c r="F19" s="61"/>
      <c r="G19" s="61"/>
      <c r="H19"/>
      <c r="I19"/>
      <c r="J19"/>
      <c r="K19"/>
      <c r="L19"/>
      <c r="M19"/>
    </row>
    <row r="20" spans="1:13" ht="15">
      <c r="B20" s="31"/>
      <c r="C20" s="31"/>
      <c r="D20" s="31"/>
      <c r="E20"/>
      <c r="F20"/>
      <c r="G20"/>
      <c r="H20"/>
      <c r="I20"/>
      <c r="J20"/>
      <c r="K20"/>
      <c r="L20"/>
      <c r="M20"/>
    </row>
    <row r="21" spans="1:13" ht="15">
      <c r="B21" s="31"/>
      <c r="C21" s="31"/>
      <c r="D21" s="31"/>
      <c r="E21"/>
      <c r="F21"/>
      <c r="G21"/>
      <c r="H21"/>
      <c r="I21"/>
      <c r="J21"/>
      <c r="K21"/>
      <c r="L21"/>
      <c r="M21"/>
    </row>
    <row r="22" spans="1:13" ht="15">
      <c r="B22" s="31"/>
      <c r="C22" s="31"/>
      <c r="D22" s="31"/>
      <c r="E22"/>
      <c r="F22"/>
      <c r="G22"/>
      <c r="H22"/>
      <c r="I22"/>
      <c r="J22"/>
      <c r="K22"/>
      <c r="L22"/>
      <c r="M22"/>
    </row>
    <row r="23" spans="1:13" ht="15">
      <c r="B23" s="31"/>
      <c r="C23" s="31"/>
      <c r="D23" s="31"/>
      <c r="E23"/>
      <c r="F23"/>
      <c r="G23"/>
      <c r="H23"/>
      <c r="I23"/>
      <c r="J23"/>
      <c r="K23"/>
      <c r="L23"/>
      <c r="M23"/>
    </row>
    <row r="24" spans="1:13" ht="15">
      <c r="B24" s="31"/>
      <c r="C24" s="31"/>
      <c r="D24" s="31"/>
      <c r="E24"/>
      <c r="F24"/>
      <c r="G24"/>
      <c r="H24"/>
      <c r="I24"/>
      <c r="J24"/>
      <c r="K24"/>
      <c r="L24"/>
      <c r="M24"/>
    </row>
    <row r="25" spans="1:13" ht="15">
      <c r="B25" s="31"/>
      <c r="C25" s="31"/>
      <c r="D25" s="31"/>
      <c r="E25"/>
      <c r="F25"/>
      <c r="G25"/>
      <c r="H25"/>
      <c r="I25"/>
      <c r="J25"/>
      <c r="K25"/>
      <c r="L25"/>
      <c r="M25"/>
    </row>
    <row r="26" spans="1:13" ht="15">
      <c r="B26" s="31"/>
      <c r="C26" s="31"/>
      <c r="D26" s="31"/>
      <c r="E26"/>
      <c r="F26"/>
      <c r="G26"/>
      <c r="H26"/>
      <c r="I26"/>
      <c r="J26"/>
      <c r="K26"/>
      <c r="L26"/>
      <c r="M26"/>
    </row>
    <row r="27" spans="1:13" ht="15">
      <c r="B27" s="31"/>
      <c r="C27" s="31"/>
      <c r="D27" s="31"/>
      <c r="E27"/>
      <c r="F27"/>
      <c r="G27"/>
      <c r="H27"/>
      <c r="I27"/>
      <c r="J27"/>
      <c r="K27"/>
      <c r="L27"/>
      <c r="M27"/>
    </row>
    <row r="28" spans="1:13" ht="15">
      <c r="B28" s="31"/>
      <c r="C28" s="31"/>
      <c r="D28" s="31"/>
      <c r="E28"/>
      <c r="F28"/>
      <c r="G28"/>
      <c r="H28"/>
      <c r="I28"/>
      <c r="J28"/>
      <c r="K28"/>
      <c r="L28"/>
      <c r="M28"/>
    </row>
    <row r="29" spans="1:13" ht="15">
      <c r="B29" s="31"/>
      <c r="C29" s="31"/>
      <c r="D29" s="31"/>
      <c r="E29"/>
      <c r="F29"/>
      <c r="G29"/>
      <c r="H29"/>
      <c r="I29"/>
      <c r="J29"/>
      <c r="K29"/>
      <c r="L29"/>
      <c r="M29"/>
    </row>
    <row r="30" spans="1:13" ht="15">
      <c r="B30" s="31"/>
      <c r="C30" s="31"/>
      <c r="D30" s="31"/>
      <c r="E30"/>
      <c r="F30"/>
      <c r="G30"/>
      <c r="H30"/>
      <c r="I30"/>
      <c r="J30"/>
      <c r="K30"/>
      <c r="L30"/>
      <c r="M30"/>
    </row>
  </sheetData>
  <sheetProtection algorithmName="SHA-512" hashValue="xXj3rQswCBfqkhNjMOi3oQEj6c5fSsT6fec76aqhBr9xNalMHMXOMutMcPu7hE5Dw9HaA69/YoRxIOwxPRTDWg==" saltValue="NuRARJ5vJxk7a0vfKvM+Ow==" spinCount="100000" sheet="1" objects="1" scenarios="1"/>
  <mergeCells count="2">
    <mergeCell ref="B4:D4"/>
    <mergeCell ref="B8:B10"/>
  </mergeCells>
  <hyperlinks>
    <hyperlink ref="D7" location="'Breakdown of baseline changes'!A1" display="Breakdown of baseline changes" xr:uid="{0D873172-A38B-4F9F-B28F-3AC619BCF40E}"/>
    <hyperlink ref="D8" location="'Breakdown of baseline changes'!A1" display="Breakdown of baseline changes" xr:uid="{868653EE-EA82-40D1-9268-2C705D3E46AC}"/>
    <hyperlink ref="D10" location="'Carbon neutralisation'!Print_Area" display="Carbon neutralisation" xr:uid="{9E0FD09E-B8C3-4E61-94B7-D52594112C8A}"/>
    <hyperlink ref="D9" location="'Breakdown of indirect &amp; direct '!Print_Area" display="Breakdown of indirect &amp; direct" xr:uid="{DD57EA2B-0AFE-4F91-B536-09F32F00DF24}"/>
  </hyperlinks>
  <pageMargins left="0.7" right="0.7" top="0.75" bottom="0.75" header="0.3" footer="0.3"/>
  <pageSetup scale="54"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2"/>
  </sheetPr>
  <dimension ref="A1:Z33"/>
  <sheetViews>
    <sheetView showGridLines="0" zoomScaleNormal="100" workbookViewId="0"/>
  </sheetViews>
  <sheetFormatPr defaultColWidth="8.5703125" defaultRowHeight="15"/>
  <cols>
    <col min="1" max="1" width="4.42578125" style="22" customWidth="1"/>
    <col min="2" max="24" width="10.5703125" style="22" customWidth="1"/>
    <col min="25" max="25" width="10.5703125" customWidth="1"/>
  </cols>
  <sheetData>
    <row r="1" spans="1:25" ht="14.45" customHeight="1"/>
    <row r="2" spans="1:25" ht="14.45" customHeight="1"/>
    <row r="3" spans="1:25" ht="14.45" customHeight="1"/>
    <row r="4" spans="1:25" ht="33" customHeight="1">
      <c r="B4" s="447" t="s">
        <v>7</v>
      </c>
      <c r="C4" s="447"/>
      <c r="D4" s="447"/>
      <c r="E4" s="447"/>
      <c r="F4" s="447"/>
      <c r="G4" s="447"/>
      <c r="H4" s="447"/>
      <c r="I4" s="447"/>
      <c r="J4" s="447"/>
      <c r="K4" s="447"/>
      <c r="L4" s="447"/>
      <c r="M4" s="447"/>
      <c r="N4" s="447"/>
      <c r="O4" s="447"/>
      <c r="P4" s="447"/>
      <c r="Q4" s="447"/>
      <c r="R4" s="447"/>
      <c r="S4" s="447"/>
      <c r="T4" s="447"/>
      <c r="U4" s="447"/>
      <c r="V4" s="447"/>
      <c r="W4" s="447"/>
      <c r="X4" s="447"/>
      <c r="Y4" s="17"/>
    </row>
    <row r="5" spans="1:25" ht="19.5">
      <c r="A5" s="64"/>
      <c r="B5" s="64"/>
      <c r="C5" s="64"/>
      <c r="D5" s="64"/>
      <c r="E5" s="64"/>
      <c r="F5" s="64"/>
      <c r="G5" s="64"/>
      <c r="H5" s="64"/>
      <c r="I5" s="64"/>
      <c r="J5" s="64"/>
      <c r="K5" s="64"/>
      <c r="L5" s="64"/>
      <c r="M5" s="64"/>
      <c r="N5" s="64"/>
      <c r="O5" s="64"/>
      <c r="P5" s="64"/>
      <c r="Q5" s="64"/>
      <c r="R5" s="64"/>
      <c r="S5" s="64"/>
      <c r="T5" s="64"/>
      <c r="U5" s="64"/>
      <c r="V5" s="64"/>
      <c r="W5" s="64"/>
      <c r="X5" s="64"/>
      <c r="Y5" s="61"/>
    </row>
    <row r="6" spans="1:25" ht="167.1" customHeight="1">
      <c r="A6" s="64"/>
      <c r="B6" s="445" t="s">
        <v>41</v>
      </c>
      <c r="C6" s="445"/>
      <c r="D6" s="445"/>
      <c r="E6" s="445"/>
      <c r="F6" s="445"/>
      <c r="G6" s="445"/>
      <c r="H6" s="445"/>
      <c r="I6" s="445"/>
      <c r="J6" s="445"/>
      <c r="K6" s="445"/>
      <c r="L6" s="445"/>
      <c r="M6" s="445"/>
      <c r="N6" s="445"/>
      <c r="O6" s="445"/>
      <c r="P6" s="445"/>
      <c r="Q6" s="445"/>
      <c r="R6" s="445"/>
      <c r="S6" s="445"/>
      <c r="T6" s="445"/>
      <c r="U6" s="445"/>
      <c r="V6" s="445"/>
      <c r="W6" s="445"/>
      <c r="X6" s="445"/>
      <c r="Y6" s="61"/>
    </row>
    <row r="7" spans="1:25" ht="19.5">
      <c r="A7" s="64"/>
      <c r="B7" s="186" t="s">
        <v>42</v>
      </c>
      <c r="C7" s="64"/>
      <c r="D7" s="64"/>
      <c r="E7" s="64"/>
      <c r="F7" s="64"/>
      <c r="G7" s="64"/>
      <c r="H7" s="64"/>
      <c r="I7" s="64"/>
      <c r="J7" s="64"/>
      <c r="K7" s="64"/>
      <c r="L7" s="64"/>
      <c r="M7" s="64"/>
      <c r="N7" s="64"/>
      <c r="O7" s="64"/>
      <c r="P7" s="64"/>
      <c r="Q7" s="64"/>
      <c r="R7" s="64"/>
      <c r="S7" s="64"/>
      <c r="T7" s="64"/>
      <c r="U7" s="64"/>
      <c r="V7" s="64"/>
      <c r="W7" s="64"/>
      <c r="X7" s="64"/>
      <c r="Y7" s="61"/>
    </row>
    <row r="8" spans="1:25" ht="19.5">
      <c r="A8" s="64"/>
      <c r="B8" s="64"/>
      <c r="C8" s="64"/>
      <c r="D8" s="64"/>
      <c r="E8" s="64"/>
      <c r="F8" s="64"/>
      <c r="G8" s="64"/>
      <c r="H8" s="64"/>
      <c r="I8" s="64"/>
      <c r="J8" s="64"/>
      <c r="K8" s="64"/>
      <c r="L8" s="64"/>
      <c r="M8" s="64"/>
      <c r="N8" s="64"/>
      <c r="O8" s="64"/>
      <c r="P8" s="64"/>
      <c r="Q8" s="64"/>
      <c r="R8" s="64"/>
      <c r="S8" s="64"/>
      <c r="T8" s="64"/>
      <c r="U8" s="64"/>
      <c r="V8" s="64"/>
      <c r="W8" s="64"/>
      <c r="X8" s="64"/>
      <c r="Y8" s="61"/>
    </row>
    <row r="9" spans="1:25" ht="111.95" customHeight="1">
      <c r="A9" s="64"/>
      <c r="B9" s="448" t="s">
        <v>43</v>
      </c>
      <c r="C9" s="449"/>
      <c r="D9" s="449"/>
      <c r="E9" s="449"/>
      <c r="F9" s="449"/>
      <c r="G9" s="449"/>
      <c r="H9" s="449"/>
      <c r="I9" s="449"/>
      <c r="J9" s="449"/>
      <c r="K9" s="449"/>
      <c r="L9" s="449"/>
      <c r="M9" s="449"/>
      <c r="N9" s="449"/>
      <c r="O9" s="449"/>
      <c r="P9" s="449"/>
      <c r="Q9" s="449"/>
      <c r="R9" s="449"/>
      <c r="S9" s="449"/>
      <c r="T9" s="449"/>
      <c r="U9" s="449"/>
      <c r="V9" s="449"/>
      <c r="W9" s="449"/>
      <c r="X9" s="449"/>
      <c r="Y9" s="61"/>
    </row>
    <row r="10" spans="1:25" ht="19.5">
      <c r="A10" s="64"/>
      <c r="B10" s="64"/>
      <c r="C10" s="64"/>
      <c r="D10" s="64"/>
      <c r="E10" s="64"/>
      <c r="F10" s="64"/>
      <c r="G10" s="64"/>
      <c r="H10" s="64"/>
      <c r="I10" s="64"/>
      <c r="J10" s="64"/>
      <c r="K10" s="64"/>
      <c r="L10" s="64"/>
      <c r="M10" s="64"/>
      <c r="N10" s="64"/>
      <c r="O10" s="64"/>
      <c r="P10" s="64"/>
      <c r="Q10" s="64"/>
      <c r="R10" s="64"/>
      <c r="S10" s="64"/>
      <c r="T10" s="64"/>
      <c r="U10" s="64"/>
      <c r="V10" s="64"/>
      <c r="W10" s="64"/>
      <c r="X10" s="64"/>
      <c r="Y10" s="61"/>
    </row>
    <row r="11" spans="1:25" ht="19.5">
      <c r="A11" s="64"/>
      <c r="B11" s="64" t="s">
        <v>44</v>
      </c>
      <c r="C11" s="64" t="s">
        <v>45</v>
      </c>
      <c r="D11" s="64"/>
      <c r="E11" s="65" t="s">
        <v>46</v>
      </c>
      <c r="F11" s="64"/>
      <c r="G11" s="64"/>
      <c r="H11" s="65" t="s">
        <v>47</v>
      </c>
      <c r="I11" s="64"/>
      <c r="J11" s="65" t="s">
        <v>48</v>
      </c>
      <c r="K11" s="64"/>
      <c r="L11" s="64" t="s">
        <v>49</v>
      </c>
      <c r="M11" s="64"/>
      <c r="N11" s="65" t="s">
        <v>50</v>
      </c>
      <c r="O11" s="64"/>
      <c r="P11" s="64"/>
      <c r="Q11" s="65" t="s">
        <v>51</v>
      </c>
      <c r="R11" s="64"/>
      <c r="S11" s="64"/>
      <c r="T11" s="64"/>
      <c r="U11" s="64"/>
      <c r="V11" s="64"/>
      <c r="W11" s="64"/>
      <c r="X11" s="64"/>
      <c r="Y11" s="61"/>
    </row>
    <row r="12" spans="1:25" ht="19.5">
      <c r="A12" s="64"/>
      <c r="B12" s="64"/>
      <c r="C12" s="64"/>
      <c r="D12" s="64"/>
      <c r="E12" s="64"/>
      <c r="F12" s="64"/>
      <c r="G12" s="64"/>
      <c r="H12" s="64"/>
      <c r="I12" s="64"/>
      <c r="J12" s="64"/>
      <c r="K12" s="64"/>
      <c r="L12" s="64"/>
      <c r="M12" s="64"/>
      <c r="N12" s="64"/>
      <c r="O12" s="64"/>
      <c r="P12" s="64"/>
      <c r="Q12" s="64"/>
      <c r="R12" s="64"/>
      <c r="S12" s="64"/>
      <c r="T12" s="64"/>
      <c r="U12" s="64"/>
      <c r="V12" s="64"/>
      <c r="W12" s="64"/>
      <c r="X12" s="64"/>
      <c r="Y12" s="61"/>
    </row>
    <row r="13" spans="1:25" ht="18" customHeight="1">
      <c r="A13" s="64"/>
      <c r="B13" s="64" t="s">
        <v>52</v>
      </c>
      <c r="C13" s="64" t="s">
        <v>53</v>
      </c>
      <c r="D13" s="64"/>
      <c r="E13" s="65" t="s">
        <v>54</v>
      </c>
      <c r="F13" s="64"/>
      <c r="G13" s="64"/>
      <c r="H13" s="65" t="s">
        <v>55</v>
      </c>
      <c r="I13" s="64"/>
      <c r="J13" s="64"/>
      <c r="K13" s="64"/>
      <c r="L13" s="64" t="s">
        <v>49</v>
      </c>
      <c r="M13" s="64"/>
      <c r="N13" s="65" t="s">
        <v>56</v>
      </c>
      <c r="O13" s="64"/>
      <c r="P13" s="64"/>
      <c r="Q13" s="64"/>
      <c r="R13" s="64"/>
      <c r="S13" s="64"/>
      <c r="T13" s="64"/>
      <c r="U13" s="64"/>
      <c r="V13" s="64"/>
      <c r="W13" s="64"/>
      <c r="X13" s="64"/>
      <c r="Y13" s="61"/>
    </row>
    <row r="14" spans="1:25" ht="19.5">
      <c r="A14" s="64"/>
      <c r="B14" s="64"/>
      <c r="C14" s="64"/>
      <c r="D14" s="64"/>
      <c r="E14" s="64"/>
      <c r="F14" s="64"/>
      <c r="G14" s="64"/>
      <c r="H14" s="64"/>
      <c r="I14" s="64"/>
      <c r="J14" s="64"/>
      <c r="K14" s="64"/>
      <c r="L14" s="64"/>
      <c r="M14" s="64"/>
      <c r="N14" s="64"/>
      <c r="O14" s="64"/>
      <c r="P14" s="64"/>
      <c r="Q14" s="64"/>
      <c r="R14" s="64"/>
      <c r="S14" s="64"/>
      <c r="T14" s="64"/>
      <c r="U14" s="64"/>
      <c r="V14" s="64"/>
      <c r="W14" s="64"/>
      <c r="X14" s="64"/>
      <c r="Y14" s="61"/>
    </row>
    <row r="15" spans="1:25" ht="19.5">
      <c r="A15" s="64"/>
      <c r="B15" s="64" t="s">
        <v>57</v>
      </c>
      <c r="C15" s="64" t="s">
        <v>58</v>
      </c>
      <c r="D15" s="64"/>
      <c r="E15" s="65" t="s">
        <v>59</v>
      </c>
      <c r="F15" s="64"/>
      <c r="G15" s="64"/>
      <c r="H15" s="65" t="s">
        <v>60</v>
      </c>
      <c r="I15" s="64"/>
      <c r="J15" s="64"/>
      <c r="K15" s="64"/>
      <c r="L15" s="64" t="s">
        <v>49</v>
      </c>
      <c r="M15" s="64"/>
      <c r="N15" s="64" t="s">
        <v>61</v>
      </c>
      <c r="O15" s="64"/>
      <c r="P15" s="64"/>
      <c r="Q15" s="64"/>
      <c r="R15" s="64"/>
      <c r="S15" s="64"/>
      <c r="T15" s="64"/>
      <c r="U15" s="64"/>
      <c r="V15" s="64"/>
      <c r="W15" s="64"/>
      <c r="X15" s="64"/>
      <c r="Y15" s="61"/>
    </row>
    <row r="16" spans="1:25" ht="19.5">
      <c r="A16" s="64"/>
      <c r="B16" s="64"/>
      <c r="C16" s="64"/>
      <c r="D16" s="64"/>
      <c r="E16" s="64"/>
      <c r="F16" s="64"/>
      <c r="G16" s="64"/>
      <c r="H16" s="64"/>
      <c r="I16" s="64"/>
      <c r="J16" s="64"/>
      <c r="K16" s="64"/>
      <c r="L16" s="64"/>
      <c r="M16" s="64"/>
      <c r="N16" s="64"/>
      <c r="O16" s="64"/>
      <c r="P16" s="64"/>
      <c r="Q16" s="64"/>
      <c r="R16" s="64"/>
      <c r="S16" s="64"/>
      <c r="T16" s="64"/>
      <c r="U16" s="64"/>
      <c r="V16" s="64"/>
      <c r="W16" s="64"/>
      <c r="X16" s="64"/>
      <c r="Y16" s="61"/>
    </row>
    <row r="17" spans="1:26" ht="19.5">
      <c r="A17" s="64"/>
      <c r="B17" s="64" t="s">
        <v>62</v>
      </c>
      <c r="C17" s="64" t="s">
        <v>63</v>
      </c>
      <c r="D17" s="64"/>
      <c r="E17" s="65" t="s">
        <v>64</v>
      </c>
      <c r="F17" s="64"/>
      <c r="G17" s="64"/>
      <c r="H17" s="64"/>
      <c r="I17" s="64"/>
      <c r="J17" s="64"/>
      <c r="K17" s="64"/>
      <c r="L17" s="64" t="s">
        <v>49</v>
      </c>
      <c r="M17" s="64"/>
      <c r="N17" s="65" t="s">
        <v>65</v>
      </c>
      <c r="O17" s="64"/>
      <c r="P17" s="64"/>
      <c r="Q17" s="64"/>
      <c r="R17" s="64"/>
      <c r="S17" s="64"/>
      <c r="T17" s="64"/>
      <c r="U17" s="64"/>
      <c r="V17" s="64"/>
      <c r="W17" s="64"/>
      <c r="X17" s="64"/>
      <c r="Y17" s="61"/>
    </row>
    <row r="18" spans="1:26" ht="19.5">
      <c r="A18" s="64"/>
      <c r="B18" s="64"/>
      <c r="C18" s="64"/>
      <c r="D18" s="64"/>
      <c r="E18" s="64"/>
      <c r="F18" s="64"/>
      <c r="G18" s="64"/>
      <c r="H18" s="64"/>
      <c r="I18" s="64"/>
      <c r="J18" s="64"/>
      <c r="K18" s="64"/>
      <c r="L18" s="64"/>
      <c r="M18" s="64"/>
      <c r="N18" s="64"/>
      <c r="O18" s="64"/>
      <c r="P18" s="64"/>
      <c r="Q18" s="64"/>
      <c r="R18" s="64"/>
      <c r="S18" s="64"/>
      <c r="T18" s="64"/>
      <c r="U18" s="64"/>
      <c r="V18" s="64"/>
      <c r="W18" s="64"/>
      <c r="X18" s="64"/>
      <c r="Y18" s="61"/>
    </row>
    <row r="19" spans="1:26" ht="19.5">
      <c r="A19" s="64"/>
      <c r="B19" s="64"/>
      <c r="C19" s="64"/>
      <c r="D19" s="64"/>
      <c r="E19" s="64"/>
      <c r="F19" s="64"/>
      <c r="G19" s="64"/>
      <c r="H19" s="64"/>
      <c r="I19" s="64"/>
      <c r="J19" s="64"/>
      <c r="K19" s="64"/>
      <c r="L19" s="64"/>
      <c r="M19" s="64"/>
      <c r="N19" s="64"/>
      <c r="O19" s="64"/>
      <c r="P19" s="64"/>
      <c r="Q19" s="64"/>
      <c r="R19" s="64"/>
      <c r="S19" s="64"/>
      <c r="T19" s="64"/>
      <c r="U19" s="64"/>
      <c r="V19" s="64"/>
      <c r="W19" s="64"/>
      <c r="X19" s="64"/>
      <c r="Y19" s="61"/>
    </row>
    <row r="20" spans="1:26" ht="19.5">
      <c r="A20" s="64"/>
      <c r="B20" s="64"/>
      <c r="C20" s="64"/>
      <c r="D20" s="64"/>
      <c r="E20" s="64"/>
      <c r="F20" s="64"/>
      <c r="G20" s="64"/>
      <c r="H20" s="64"/>
      <c r="I20" s="64"/>
      <c r="J20" s="64"/>
      <c r="K20" s="64"/>
      <c r="L20" s="64"/>
      <c r="M20" s="64"/>
      <c r="N20" s="64"/>
      <c r="O20" s="64"/>
      <c r="P20" s="64"/>
      <c r="Q20" s="64"/>
      <c r="R20" s="64"/>
      <c r="S20" s="64"/>
      <c r="T20" s="64"/>
      <c r="U20" s="64"/>
      <c r="V20" s="64"/>
      <c r="W20" s="64"/>
      <c r="X20" s="64"/>
      <c r="Y20" s="61"/>
    </row>
    <row r="21" spans="1:26" ht="19.5">
      <c r="A21" s="64"/>
      <c r="B21" s="64"/>
      <c r="C21" s="64"/>
      <c r="D21" s="64"/>
      <c r="E21" s="64"/>
      <c r="F21" s="64"/>
      <c r="G21" s="64"/>
      <c r="H21" s="64"/>
      <c r="I21" s="64"/>
      <c r="J21" s="64"/>
      <c r="K21" s="64"/>
      <c r="L21" s="64"/>
      <c r="M21" s="64"/>
      <c r="N21" s="64"/>
      <c r="O21" s="64"/>
      <c r="P21" s="64"/>
      <c r="Q21" s="64"/>
      <c r="R21" s="64"/>
      <c r="S21" s="64"/>
      <c r="T21" s="64"/>
      <c r="U21" s="64"/>
      <c r="V21" s="64"/>
      <c r="W21" s="64"/>
      <c r="X21" s="64"/>
      <c r="Y21" s="61"/>
    </row>
    <row r="22" spans="1:26" ht="19.5">
      <c r="A22" s="64"/>
      <c r="B22" s="64"/>
      <c r="C22" s="64"/>
      <c r="D22" s="64"/>
      <c r="E22" s="64"/>
      <c r="F22" s="64"/>
      <c r="G22" s="64"/>
      <c r="H22" s="64"/>
      <c r="I22" s="64"/>
      <c r="J22" s="64"/>
      <c r="K22" s="64"/>
      <c r="L22" s="64"/>
      <c r="M22" s="64"/>
      <c r="N22" s="64"/>
      <c r="O22" s="64"/>
      <c r="P22" s="64"/>
      <c r="Q22" s="64"/>
      <c r="R22" s="64"/>
      <c r="S22" s="64"/>
      <c r="T22" s="64"/>
      <c r="U22" s="64"/>
      <c r="V22" s="61"/>
      <c r="W22" s="61"/>
      <c r="X22" s="61"/>
      <c r="Y22" s="61"/>
      <c r="Z22" s="2"/>
    </row>
    <row r="23" spans="1:26" ht="19.5">
      <c r="A23" s="64"/>
      <c r="R23" s="64"/>
      <c r="S23" s="64"/>
      <c r="T23" s="64"/>
      <c r="U23" s="64"/>
      <c r="V23" s="61"/>
      <c r="W23" s="61"/>
      <c r="X23" s="61"/>
      <c r="Y23" s="61"/>
      <c r="Z23" s="2"/>
    </row>
    <row r="24" spans="1:26" ht="19.5">
      <c r="A24" s="64"/>
      <c r="R24" s="64"/>
      <c r="S24" s="64"/>
      <c r="T24" s="64"/>
      <c r="U24" s="64"/>
      <c r="V24" s="61"/>
      <c r="W24" s="61"/>
      <c r="X24" s="61"/>
      <c r="Y24" s="61"/>
      <c r="Z24" s="2"/>
    </row>
    <row r="25" spans="1:26" ht="19.5">
      <c r="A25" s="64"/>
      <c r="R25" s="64"/>
      <c r="S25" s="64"/>
      <c r="T25" s="64"/>
      <c r="U25" s="64"/>
      <c r="V25" s="61"/>
      <c r="W25" s="61"/>
      <c r="X25" s="61"/>
      <c r="Y25" s="61"/>
      <c r="Z25" s="2"/>
    </row>
    <row r="26" spans="1:26" ht="19.5">
      <c r="A26" s="64"/>
      <c r="R26" s="64"/>
      <c r="S26" s="64"/>
      <c r="T26" s="64"/>
      <c r="U26" s="64"/>
      <c r="V26" s="64"/>
      <c r="W26" s="64"/>
      <c r="X26" s="64"/>
      <c r="Y26" s="61"/>
      <c r="Z26" s="2"/>
    </row>
    <row r="27" spans="1:26" ht="19.5">
      <c r="A27" s="64"/>
      <c r="R27" s="64"/>
      <c r="S27" s="64"/>
      <c r="T27" s="64"/>
      <c r="U27" s="64"/>
      <c r="V27" s="64"/>
      <c r="W27" s="64"/>
      <c r="X27" s="64"/>
      <c r="Y27" s="61"/>
      <c r="Z27" s="2"/>
    </row>
    <row r="28" spans="1:26" ht="19.5">
      <c r="A28" s="64"/>
      <c r="R28" s="64"/>
      <c r="S28" s="64"/>
      <c r="T28" s="64"/>
      <c r="U28" s="64"/>
      <c r="V28" s="64"/>
      <c r="W28" s="64"/>
      <c r="X28" s="64"/>
      <c r="Y28" s="61"/>
      <c r="Z28" s="2"/>
    </row>
    <row r="29" spans="1:26" ht="19.5">
      <c r="A29" s="64"/>
      <c r="R29" s="64"/>
      <c r="S29" s="64"/>
      <c r="T29" s="64"/>
      <c r="U29" s="64"/>
      <c r="V29" s="64"/>
      <c r="W29" s="64"/>
      <c r="X29" s="64"/>
      <c r="Y29" s="61"/>
      <c r="Z29" s="2"/>
    </row>
    <row r="30" spans="1:26" ht="19.5">
      <c r="A30" s="64"/>
      <c r="B30" s="64"/>
      <c r="C30" s="64"/>
      <c r="D30" s="64"/>
      <c r="E30" s="64"/>
      <c r="F30" s="64"/>
      <c r="G30" s="64"/>
      <c r="H30" s="64"/>
      <c r="I30" s="64"/>
      <c r="J30" s="64"/>
      <c r="K30" s="64"/>
      <c r="L30" s="64"/>
      <c r="M30" s="64"/>
      <c r="N30" s="64"/>
      <c r="O30" s="64"/>
      <c r="P30" s="64"/>
      <c r="Q30" s="64"/>
      <c r="R30" s="64"/>
      <c r="S30" s="64"/>
      <c r="T30" s="64"/>
      <c r="U30" s="64"/>
      <c r="V30" s="64"/>
      <c r="W30" s="64"/>
      <c r="X30" s="64"/>
      <c r="Y30" s="61"/>
    </row>
    <row r="31" spans="1:26" ht="19.5">
      <c r="A31" s="64"/>
      <c r="B31" s="64"/>
      <c r="C31" s="64"/>
      <c r="D31" s="64"/>
      <c r="E31" s="64"/>
      <c r="F31" s="64"/>
      <c r="G31" s="64"/>
      <c r="H31" s="64"/>
      <c r="I31" s="64"/>
      <c r="J31" s="64"/>
      <c r="K31" s="64"/>
      <c r="L31" s="64"/>
      <c r="M31" s="64"/>
      <c r="N31" s="64"/>
      <c r="O31" s="64"/>
      <c r="P31" s="64"/>
      <c r="Q31" s="64"/>
      <c r="R31" s="64"/>
      <c r="S31" s="64"/>
      <c r="T31" s="64"/>
      <c r="U31" s="64"/>
      <c r="V31" s="64"/>
      <c r="W31" s="64"/>
      <c r="X31" s="64"/>
      <c r="Y31" s="61"/>
    </row>
    <row r="32" spans="1:26" ht="19.5">
      <c r="A32" s="64"/>
      <c r="B32" s="64"/>
      <c r="C32" s="64"/>
      <c r="D32" s="64"/>
      <c r="E32" s="64"/>
      <c r="F32" s="64"/>
      <c r="G32" s="64"/>
      <c r="H32" s="64"/>
      <c r="I32" s="64"/>
      <c r="J32" s="64"/>
      <c r="K32" s="64"/>
      <c r="L32" s="64"/>
      <c r="M32" s="64"/>
      <c r="N32" s="64"/>
      <c r="O32" s="64"/>
      <c r="P32" s="64"/>
      <c r="Q32" s="64"/>
      <c r="R32" s="64"/>
      <c r="S32" s="64"/>
      <c r="T32" s="64"/>
      <c r="U32" s="64"/>
      <c r="V32" s="64"/>
      <c r="W32" s="64"/>
      <c r="X32" s="64"/>
      <c r="Y32" s="61"/>
    </row>
    <row r="33" spans="4:5">
      <c r="D33" s="13"/>
      <c r="E33" s="13"/>
    </row>
  </sheetData>
  <sheetProtection algorithmName="SHA-512" hashValue="958GAoCWT4WnZ9+1N7nzyYzzZnYef9MpIc3dMCs/sJCYYKcOBGdPleq7KqxP9aJB+FRf7yi4M9fRClMoQVrhBA==" saltValue="fthCZMwTSIFWMSCbHOi2cQ==" spinCount="100000" sheet="1" objects="1" scenarios="1"/>
  <mergeCells count="3">
    <mergeCell ref="B4:X4"/>
    <mergeCell ref="B6:X6"/>
    <mergeCell ref="B9:X9"/>
  </mergeCells>
  <hyperlinks>
    <hyperlink ref="B7" r:id="rId1" xr:uid="{00000000-0004-0000-0300-000000000000}"/>
    <hyperlink ref="E17" r:id="rId2" xr:uid="{00000000-0004-0000-0300-000001000000}"/>
    <hyperlink ref="N17" r:id="rId3" xr:uid="{00000000-0004-0000-0300-000002000000}"/>
    <hyperlink ref="N11" r:id="rId4" xr:uid="{00000000-0004-0000-0300-000003000000}"/>
    <hyperlink ref="H11" r:id="rId5" xr:uid="{00000000-0004-0000-0300-000004000000}"/>
    <hyperlink ref="Q11" r:id="rId6" xr:uid="{00000000-0004-0000-0300-000005000000}"/>
    <hyperlink ref="J11" r:id="rId7" xr:uid="{00000000-0004-0000-0300-000006000000}"/>
    <hyperlink ref="H13" r:id="rId8" xr:uid="{00000000-0004-0000-0300-000007000000}"/>
    <hyperlink ref="N13" r:id="rId9" xr:uid="{00000000-0004-0000-0300-000008000000}"/>
    <hyperlink ref="E15" r:id="rId10" xr:uid="{00000000-0004-0000-0300-000009000000}"/>
    <hyperlink ref="H15" r:id="rId11" xr:uid="{00000000-0004-0000-0300-00000A000000}"/>
    <hyperlink ref="E13" r:id="rId12" xr:uid="{00000000-0004-0000-0300-00000B000000}"/>
    <hyperlink ref="E11" r:id="rId13" xr:uid="{7B788E87-E747-4B8C-BA16-304046900F1A}"/>
  </hyperlinks>
  <pageMargins left="0.7" right="0.7" top="0.75" bottom="0.75" header="0.3" footer="0.3"/>
  <pageSetup paperSize="9" scale="32" orientation="portrait" r:id="rId14"/>
  <drawing r:id="rId1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2"/>
    <pageSetUpPr fitToPage="1"/>
  </sheetPr>
  <dimension ref="A1:I34"/>
  <sheetViews>
    <sheetView showGridLines="0" zoomScaleNormal="100" workbookViewId="0"/>
  </sheetViews>
  <sheetFormatPr defaultColWidth="9.42578125" defaultRowHeight="15"/>
  <cols>
    <col min="1" max="1" width="4.42578125" customWidth="1"/>
    <col min="2" max="2" width="30.5703125" style="31" customWidth="1"/>
    <col min="3" max="3" width="90.5703125" style="31" customWidth="1"/>
    <col min="4" max="4" width="30.5703125" style="31" customWidth="1"/>
    <col min="5" max="6" width="30.5703125" style="26" customWidth="1"/>
    <col min="7" max="7" width="30.5703125" style="31" customWidth="1"/>
    <col min="8" max="8" width="84.42578125" style="31" customWidth="1"/>
    <col min="9" max="9" width="4.5703125" customWidth="1"/>
    <col min="10" max="10" width="9.42578125" customWidth="1"/>
  </cols>
  <sheetData>
    <row r="1" spans="1:9" ht="14.45" customHeight="1">
      <c r="B1" s="35"/>
      <c r="C1" s="35"/>
      <c r="D1" s="35"/>
      <c r="E1" s="33"/>
      <c r="F1" s="33"/>
      <c r="G1" s="35"/>
    </row>
    <row r="2" spans="1:9" ht="14.45" customHeight="1">
      <c r="B2" s="35"/>
      <c r="C2" s="35"/>
      <c r="D2" s="35"/>
      <c r="E2" s="33"/>
      <c r="F2" s="33"/>
      <c r="G2" s="35"/>
    </row>
    <row r="3" spans="1:9" ht="14.45" customHeight="1">
      <c r="B3" s="35"/>
      <c r="C3" s="35"/>
      <c r="D3" s="35"/>
      <c r="E3" s="33"/>
      <c r="F3" s="33"/>
      <c r="G3" s="35"/>
    </row>
    <row r="4" spans="1:9" s="9" customFormat="1" ht="33" customHeight="1">
      <c r="B4" s="447" t="s">
        <v>66</v>
      </c>
      <c r="C4" s="447"/>
      <c r="D4" s="447"/>
      <c r="E4" s="447"/>
      <c r="F4" s="447"/>
      <c r="G4" s="447"/>
      <c r="H4" s="447"/>
      <c r="I4" s="17"/>
    </row>
    <row r="5" spans="1:9" ht="18.600000000000001" customHeight="1">
      <c r="A5" s="61"/>
      <c r="B5" s="445" t="s">
        <v>67</v>
      </c>
      <c r="C5" s="445"/>
      <c r="D5" s="445"/>
      <c r="E5" s="445"/>
      <c r="F5" s="445"/>
      <c r="G5" s="445"/>
      <c r="H5" s="445"/>
    </row>
    <row r="6" spans="1:9" ht="18.600000000000001" customHeight="1">
      <c r="A6" s="61"/>
      <c r="B6" s="445"/>
      <c r="C6" s="445"/>
      <c r="D6" s="445"/>
      <c r="E6" s="445"/>
      <c r="F6" s="445"/>
      <c r="G6" s="445"/>
      <c r="H6" s="445"/>
    </row>
    <row r="7" spans="1:9" ht="175.5" customHeight="1">
      <c r="A7" s="61"/>
      <c r="B7" s="445"/>
      <c r="C7" s="445"/>
      <c r="D7" s="445"/>
      <c r="E7" s="445"/>
      <c r="F7" s="445"/>
      <c r="G7" s="445"/>
      <c r="H7" s="445"/>
    </row>
    <row r="8" spans="1:9" ht="18.600000000000001" customHeight="1" thickBot="1">
      <c r="A8" s="61"/>
      <c r="B8" s="59"/>
      <c r="C8" s="59"/>
      <c r="D8" s="59"/>
      <c r="E8" s="82"/>
      <c r="F8" s="82"/>
      <c r="G8" s="59"/>
      <c r="H8" s="59"/>
    </row>
    <row r="9" spans="1:9" ht="36.950000000000003" customHeight="1" thickTop="1" thickBot="1">
      <c r="A9" s="61"/>
      <c r="B9" s="239" t="s">
        <v>68</v>
      </c>
      <c r="C9" s="239" t="s">
        <v>69</v>
      </c>
      <c r="D9" s="469" t="s">
        <v>70</v>
      </c>
      <c r="E9" s="469"/>
      <c r="F9" s="469"/>
      <c r="G9" s="239" t="s">
        <v>71</v>
      </c>
      <c r="H9" s="239" t="s">
        <v>72</v>
      </c>
    </row>
    <row r="10" spans="1:9" ht="45" customHeight="1" thickTop="1">
      <c r="A10" s="61"/>
      <c r="B10" s="464" t="s">
        <v>73</v>
      </c>
      <c r="C10" s="230" t="s">
        <v>74</v>
      </c>
      <c r="D10" s="470" t="s">
        <v>75</v>
      </c>
      <c r="E10" s="470"/>
      <c r="F10" s="470"/>
      <c r="G10" s="348" t="s">
        <v>76</v>
      </c>
      <c r="H10" s="349" t="s">
        <v>77</v>
      </c>
    </row>
    <row r="11" spans="1:9" ht="48.6" customHeight="1" thickBot="1">
      <c r="A11" s="61"/>
      <c r="B11" s="465"/>
      <c r="C11" s="242" t="s">
        <v>78</v>
      </c>
      <c r="D11" s="462" t="s">
        <v>79</v>
      </c>
      <c r="E11" s="462"/>
      <c r="F11" s="462"/>
      <c r="G11" s="243" t="s">
        <v>80</v>
      </c>
      <c r="H11" s="245"/>
    </row>
    <row r="12" spans="1:9" ht="52.35" customHeight="1" thickTop="1">
      <c r="A12" s="61"/>
      <c r="B12" s="458" t="s">
        <v>81</v>
      </c>
      <c r="C12" s="240" t="s">
        <v>82</v>
      </c>
      <c r="D12" s="471" t="s">
        <v>83</v>
      </c>
      <c r="E12" s="471"/>
      <c r="F12" s="471"/>
      <c r="G12" s="241" t="s">
        <v>84</v>
      </c>
      <c r="H12" s="248" t="s">
        <v>85</v>
      </c>
    </row>
    <row r="13" spans="1:9" ht="64.349999999999994" customHeight="1">
      <c r="A13" s="61"/>
      <c r="B13" s="459"/>
      <c r="C13" s="229" t="s">
        <v>86</v>
      </c>
      <c r="D13" s="461" t="s">
        <v>83</v>
      </c>
      <c r="E13" s="461"/>
      <c r="F13" s="461"/>
      <c r="G13" s="228" t="s">
        <v>87</v>
      </c>
      <c r="H13" s="244" t="s">
        <v>85</v>
      </c>
    </row>
    <row r="14" spans="1:9" ht="39.6" customHeight="1">
      <c r="A14" s="61"/>
      <c r="B14" s="459"/>
      <c r="C14" s="229" t="s">
        <v>88</v>
      </c>
      <c r="D14" s="461" t="s">
        <v>83</v>
      </c>
      <c r="E14" s="461"/>
      <c r="F14" s="461"/>
      <c r="G14" s="228" t="s">
        <v>89</v>
      </c>
      <c r="H14" s="244" t="s">
        <v>90</v>
      </c>
    </row>
    <row r="15" spans="1:9" ht="50.1" customHeight="1" thickBot="1">
      <c r="A15" s="61"/>
      <c r="B15" s="460"/>
      <c r="C15" s="242" t="s">
        <v>91</v>
      </c>
      <c r="D15" s="462" t="s">
        <v>83</v>
      </c>
      <c r="E15" s="462"/>
      <c r="F15" s="462"/>
      <c r="G15" s="243" t="s">
        <v>92</v>
      </c>
      <c r="H15" s="245" t="s">
        <v>93</v>
      </c>
    </row>
    <row r="16" spans="1:9" s="47" customFormat="1" ht="80.099999999999994" customHeight="1" thickTop="1">
      <c r="A16" s="218"/>
      <c r="B16" s="458" t="s">
        <v>94</v>
      </c>
      <c r="C16" s="240" t="s">
        <v>95</v>
      </c>
      <c r="D16" s="471" t="s">
        <v>96</v>
      </c>
      <c r="E16" s="471"/>
      <c r="F16" s="471"/>
      <c r="G16" s="241" t="s">
        <v>97</v>
      </c>
      <c r="H16" s="248" t="s">
        <v>98</v>
      </c>
    </row>
    <row r="17" spans="1:8" ht="80.099999999999994" customHeight="1" thickBot="1">
      <c r="A17" s="61"/>
      <c r="B17" s="460"/>
      <c r="C17" s="242" t="s">
        <v>99</v>
      </c>
      <c r="D17" s="462" t="s">
        <v>100</v>
      </c>
      <c r="E17" s="462"/>
      <c r="F17" s="462"/>
      <c r="G17" s="243" t="s">
        <v>101</v>
      </c>
      <c r="H17" s="245" t="s">
        <v>102</v>
      </c>
    </row>
    <row r="18" spans="1:8" ht="81.75" customHeight="1" thickTop="1">
      <c r="A18" s="61"/>
      <c r="B18" s="466" t="s">
        <v>103</v>
      </c>
      <c r="C18" s="240" t="s">
        <v>104</v>
      </c>
      <c r="D18" s="471" t="s">
        <v>105</v>
      </c>
      <c r="E18" s="471"/>
      <c r="F18" s="471"/>
      <c r="G18" s="241" t="s">
        <v>106</v>
      </c>
      <c r="H18" s="248" t="s">
        <v>107</v>
      </c>
    </row>
    <row r="19" spans="1:8" ht="83.25" customHeight="1" thickBot="1">
      <c r="A19" s="61"/>
      <c r="B19" s="467"/>
      <c r="C19" s="246" t="s">
        <v>108</v>
      </c>
      <c r="D19" s="468" t="s">
        <v>109</v>
      </c>
      <c r="E19" s="468"/>
      <c r="F19" s="468"/>
      <c r="G19" s="247" t="s">
        <v>110</v>
      </c>
      <c r="H19" s="350" t="s">
        <v>111</v>
      </c>
    </row>
    <row r="20" spans="1:8" ht="44.1" customHeight="1" thickTop="1">
      <c r="A20" s="61"/>
      <c r="B20" s="458" t="s">
        <v>112</v>
      </c>
      <c r="C20" s="240" t="s">
        <v>113</v>
      </c>
      <c r="D20" s="476" t="s">
        <v>114</v>
      </c>
      <c r="E20" s="477"/>
      <c r="F20" s="477"/>
      <c r="G20" s="241" t="s">
        <v>115</v>
      </c>
      <c r="H20" s="248" t="s">
        <v>116</v>
      </c>
    </row>
    <row r="21" spans="1:8" ht="69.95" customHeight="1">
      <c r="A21" s="61"/>
      <c r="B21" s="459"/>
      <c r="C21" s="461" t="s">
        <v>117</v>
      </c>
      <c r="D21" s="472" t="s">
        <v>118</v>
      </c>
      <c r="E21" s="472"/>
      <c r="F21" s="472"/>
      <c r="G21" s="481" t="s">
        <v>119</v>
      </c>
      <c r="H21" s="478" t="s">
        <v>120</v>
      </c>
    </row>
    <row r="22" spans="1:8" ht="69.95" customHeight="1">
      <c r="A22" s="61"/>
      <c r="B22" s="459"/>
      <c r="C22" s="461"/>
      <c r="D22" s="472" t="s">
        <v>121</v>
      </c>
      <c r="E22" s="473"/>
      <c r="F22" s="473"/>
      <c r="G22" s="481"/>
      <c r="H22" s="478"/>
    </row>
    <row r="23" spans="1:8" ht="69.75" customHeight="1" thickBot="1">
      <c r="A23" s="61"/>
      <c r="B23" s="460"/>
      <c r="C23" s="462"/>
      <c r="D23" s="480" t="s">
        <v>122</v>
      </c>
      <c r="E23" s="480"/>
      <c r="F23" s="480"/>
      <c r="G23" s="482"/>
      <c r="H23" s="479"/>
    </row>
    <row r="24" spans="1:8" ht="18.600000000000001" customHeight="1" thickTop="1" thickBot="1">
      <c r="A24" s="61"/>
      <c r="B24" s="67"/>
      <c r="C24" s="67"/>
      <c r="D24" s="59"/>
      <c r="E24" s="59"/>
      <c r="F24" s="59"/>
      <c r="G24" s="59"/>
      <c r="H24" s="59"/>
    </row>
    <row r="25" spans="1:8" ht="36.950000000000003" customHeight="1" thickTop="1" thickBot="1">
      <c r="A25" s="61"/>
      <c r="B25" s="454" t="s">
        <v>123</v>
      </c>
      <c r="C25" s="455"/>
      <c r="D25" s="454" t="s">
        <v>70</v>
      </c>
      <c r="E25" s="455"/>
      <c r="F25" s="463"/>
      <c r="G25" s="249" t="s">
        <v>71</v>
      </c>
      <c r="H25" s="239" t="s">
        <v>72</v>
      </c>
    </row>
    <row r="26" spans="1:8" ht="36.950000000000003" customHeight="1" thickTop="1">
      <c r="A26" s="61"/>
      <c r="B26" s="456" t="s">
        <v>124</v>
      </c>
      <c r="C26" s="457"/>
      <c r="D26" s="450" t="s">
        <v>125</v>
      </c>
      <c r="E26" s="451"/>
      <c r="F26" s="451"/>
      <c r="G26" s="250" t="s">
        <v>126</v>
      </c>
      <c r="H26" s="253"/>
    </row>
    <row r="27" spans="1:8" ht="36.950000000000003" customHeight="1" thickBot="1">
      <c r="A27" s="61"/>
      <c r="B27" s="474" t="s">
        <v>127</v>
      </c>
      <c r="C27" s="475"/>
      <c r="D27" s="452" t="s">
        <v>128</v>
      </c>
      <c r="E27" s="453"/>
      <c r="F27" s="453"/>
      <c r="G27" s="251" t="s">
        <v>126</v>
      </c>
      <c r="H27" s="252"/>
    </row>
    <row r="28" spans="1:8" ht="18.600000000000001" customHeight="1" thickTop="1">
      <c r="A28" s="61"/>
      <c r="B28" s="59"/>
      <c r="C28" s="59"/>
      <c r="D28" s="59"/>
      <c r="E28" s="82"/>
      <c r="F28" s="82"/>
      <c r="G28" s="59"/>
      <c r="H28" s="59"/>
    </row>
    <row r="29" spans="1:8" ht="21.6" customHeight="1">
      <c r="A29" s="61"/>
      <c r="B29" s="377" t="s">
        <v>129</v>
      </c>
      <c r="C29" s="67"/>
      <c r="D29" s="67"/>
      <c r="E29" s="82"/>
      <c r="F29" s="82"/>
      <c r="G29" s="59"/>
      <c r="H29" s="59"/>
    </row>
    <row r="30" spans="1:8" ht="19.5">
      <c r="A30" s="61"/>
      <c r="B30" s="59"/>
      <c r="C30" s="220"/>
      <c r="D30" s="221"/>
      <c r="E30" s="82"/>
      <c r="F30" s="82"/>
      <c r="G30" s="59"/>
      <c r="H30" s="59"/>
    </row>
    <row r="31" spans="1:8" ht="19.5">
      <c r="A31" s="61"/>
      <c r="B31" s="219"/>
      <c r="C31" s="59"/>
      <c r="D31" s="221"/>
      <c r="E31" s="82"/>
      <c r="F31" s="82"/>
      <c r="G31" s="59"/>
      <c r="H31" s="59"/>
    </row>
    <row r="32" spans="1:8" ht="19.5">
      <c r="A32" s="61"/>
      <c r="B32" s="219"/>
      <c r="C32" s="222"/>
      <c r="D32" s="221"/>
      <c r="E32" s="82"/>
      <c r="F32" s="82"/>
      <c r="G32" s="59"/>
      <c r="H32" s="59"/>
    </row>
    <row r="33" spans="1:8" ht="19.5">
      <c r="A33" s="61"/>
      <c r="B33" s="219"/>
      <c r="C33" s="59"/>
      <c r="D33" s="221"/>
      <c r="E33" s="82"/>
      <c r="F33" s="82"/>
      <c r="G33" s="59"/>
      <c r="H33" s="59"/>
    </row>
    <row r="34" spans="1:8" ht="19.5">
      <c r="A34" s="61"/>
      <c r="B34" s="219"/>
      <c r="C34" s="59"/>
      <c r="D34" s="221"/>
      <c r="E34" s="82"/>
      <c r="F34" s="82"/>
      <c r="G34" s="59"/>
      <c r="H34" s="59"/>
    </row>
  </sheetData>
  <sheetProtection algorithmName="SHA-512" hashValue="FPHwQYrL1wO2zHu5FoQxmXTiafhJ5X1fgmXlcw25cF2Yef5C5m3gW/TPXDhusYpVWCWajerq1sGskvskECnK8A==" saltValue="z6QbxwI4a/aw2vEJftog0Q==" spinCount="100000" sheet="1" objects="1" scenarios="1"/>
  <mergeCells count="31">
    <mergeCell ref="B27:C27"/>
    <mergeCell ref="D20:F20"/>
    <mergeCell ref="H21:H23"/>
    <mergeCell ref="D23:F23"/>
    <mergeCell ref="G21:G23"/>
    <mergeCell ref="D16:F16"/>
    <mergeCell ref="D17:F17"/>
    <mergeCell ref="D18:F18"/>
    <mergeCell ref="D21:F21"/>
    <mergeCell ref="D22:F22"/>
    <mergeCell ref="D15:F15"/>
    <mergeCell ref="D9:F9"/>
    <mergeCell ref="D10:F10"/>
    <mergeCell ref="D11:F11"/>
    <mergeCell ref="D12:F12"/>
    <mergeCell ref="B4:H4"/>
    <mergeCell ref="B5:H7"/>
    <mergeCell ref="D26:F26"/>
    <mergeCell ref="D27:F27"/>
    <mergeCell ref="B25:C25"/>
    <mergeCell ref="B26:C26"/>
    <mergeCell ref="B20:B23"/>
    <mergeCell ref="C21:C23"/>
    <mergeCell ref="D25:F25"/>
    <mergeCell ref="B10:B11"/>
    <mergeCell ref="B12:B15"/>
    <mergeCell ref="B16:B17"/>
    <mergeCell ref="B18:B19"/>
    <mergeCell ref="D19:F19"/>
    <mergeCell ref="D13:F13"/>
    <mergeCell ref="D14:F14"/>
  </mergeCells>
  <hyperlinks>
    <hyperlink ref="B29" r:id="rId1" display="Find the most recent reports here" xr:uid="{00000000-0004-0000-0400-000004000000}"/>
    <hyperlink ref="D20:F20" r:id="rId2" display="Information available at following website: Regulation (danskebank.com)" xr:uid="{8FA3A79A-D7D0-4B8A-86ED-97E862C2DD62}"/>
    <hyperlink ref="D23:F23" r:id="rId3" display="Find our seperate report on ICAAP report on our website: Reports (danskebank.com)" xr:uid="{FCFEBBEA-04E9-41E7-8FC9-74A29A1ACEA8}"/>
    <hyperlink ref="D21:F21" r:id="rId4" display="https://danskebank.com/investor-relations/reports" xr:uid="{38D30106-6462-4C0A-B0AE-E33AB07A4A3B}"/>
    <hyperlink ref="D22:F22" r:id="rId5" display="Access our report on Additional Pillar III disclosures on our website: Reports (danskebank.com)" xr:uid="{C1EC4888-B3D4-4F1E-BCF0-AA993CFA887F}"/>
    <hyperlink ref="D19:F19" r:id="rId6" display="https://danskebank.com/-/media/danske-bank-com/file-cloud/2022/9/whistleblowing-policy.pdf?rev=cb664025686f4589b50acddd08f26f93&amp;hash=2D0CC5D278BCCA16B7B4688BE47E0257" xr:uid="{593952B6-1AA7-4EF7-A76E-EF5EBED02AC5}"/>
  </hyperlinks>
  <pageMargins left="0.7" right="0.7" top="0.75" bottom="0.75" header="0.3" footer="0.3"/>
  <pageSetup scale="51" orientation="landscape" r:id="rId7"/>
  <drawing r:id="rId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2"/>
    <pageSetUpPr fitToPage="1"/>
  </sheetPr>
  <dimension ref="B1:N32"/>
  <sheetViews>
    <sheetView showGridLines="0" zoomScaleNormal="100" workbookViewId="0"/>
  </sheetViews>
  <sheetFormatPr defaultColWidth="9.42578125" defaultRowHeight="15"/>
  <cols>
    <col min="1" max="1" width="4.42578125" customWidth="1"/>
    <col min="2" max="2" width="30.5703125" customWidth="1"/>
    <col min="3" max="3" width="30.5703125" style="29" customWidth="1"/>
    <col min="4" max="4" width="60.5703125" customWidth="1"/>
    <col min="5" max="5" width="26.85546875" style="38" customWidth="1"/>
    <col min="6" max="6" width="27" style="38" customWidth="1"/>
    <col min="7" max="7" width="28.140625" style="38" customWidth="1"/>
    <col min="8" max="8" width="30.5703125" customWidth="1"/>
    <col min="9" max="9" width="64.5703125" style="26" bestFit="1" customWidth="1"/>
    <col min="10" max="10" width="4.42578125" customWidth="1"/>
    <col min="11" max="11" width="9.42578125" customWidth="1"/>
  </cols>
  <sheetData>
    <row r="1" spans="2:13" ht="14.45" customHeight="1">
      <c r="B1" s="3"/>
      <c r="C1" s="34"/>
      <c r="D1" s="3"/>
      <c r="E1" s="37"/>
      <c r="F1" s="37"/>
      <c r="G1" s="37"/>
      <c r="H1" s="3"/>
    </row>
    <row r="2" spans="2:13" ht="14.45" customHeight="1">
      <c r="B2" s="3"/>
      <c r="C2" s="34"/>
      <c r="D2" s="3"/>
      <c r="E2" s="37"/>
      <c r="F2" s="37"/>
      <c r="G2" s="37"/>
      <c r="H2" s="3"/>
    </row>
    <row r="3" spans="2:13" ht="14.45" customHeight="1">
      <c r="B3" s="3"/>
      <c r="C3" s="34"/>
      <c r="D3" s="3"/>
      <c r="E3" s="37"/>
      <c r="F3" s="37"/>
      <c r="G3" s="37"/>
      <c r="H3" s="3"/>
    </row>
    <row r="4" spans="2:13" s="9" customFormat="1" ht="33.75">
      <c r="B4" s="447" t="s">
        <v>130</v>
      </c>
      <c r="C4" s="447"/>
      <c r="D4" s="447"/>
      <c r="E4" s="447"/>
      <c r="F4" s="447"/>
      <c r="G4" s="447"/>
      <c r="H4" s="447"/>
      <c r="I4" s="447"/>
    </row>
    <row r="5" spans="2:13" ht="18.600000000000001" customHeight="1">
      <c r="B5" s="61"/>
      <c r="C5" s="81"/>
      <c r="D5" s="61"/>
      <c r="E5" s="68"/>
      <c r="F5" s="68"/>
      <c r="G5" s="68"/>
      <c r="H5" s="61"/>
      <c r="I5" s="82"/>
      <c r="J5" s="61"/>
      <c r="K5" s="61"/>
      <c r="L5" s="61"/>
    </row>
    <row r="6" spans="2:13" ht="39" customHeight="1">
      <c r="B6" s="491" t="s">
        <v>131</v>
      </c>
      <c r="C6" s="491"/>
      <c r="D6" s="491"/>
      <c r="E6" s="491"/>
      <c r="F6" s="491"/>
      <c r="G6" s="491"/>
      <c r="H6" s="491"/>
      <c r="I6" s="491"/>
      <c r="J6" s="61"/>
      <c r="K6" s="61"/>
      <c r="L6" s="61"/>
      <c r="M6" s="61"/>
    </row>
    <row r="7" spans="2:13" ht="18.600000000000001" customHeight="1" thickBot="1">
      <c r="B7" s="61"/>
      <c r="C7" s="81"/>
      <c r="D7" s="61"/>
      <c r="E7" s="68"/>
      <c r="F7" s="68"/>
      <c r="G7" s="68"/>
      <c r="H7" s="61"/>
      <c r="I7" s="82"/>
      <c r="J7" s="61"/>
      <c r="K7" s="61"/>
      <c r="L7" s="61"/>
      <c r="M7" s="61"/>
    </row>
    <row r="8" spans="2:13" ht="36.950000000000003" customHeight="1" thickTop="1" thickBot="1">
      <c r="B8" s="378" t="s">
        <v>132</v>
      </c>
      <c r="C8" s="378" t="s">
        <v>133</v>
      </c>
      <c r="D8" s="378" t="s">
        <v>69</v>
      </c>
      <c r="E8" s="379">
        <v>2024</v>
      </c>
      <c r="F8" s="379">
        <v>2023</v>
      </c>
      <c r="G8" s="379">
        <v>2022</v>
      </c>
      <c r="H8" s="378" t="s">
        <v>134</v>
      </c>
      <c r="I8" s="239" t="s">
        <v>72</v>
      </c>
      <c r="J8" s="61"/>
      <c r="K8" s="61"/>
      <c r="L8" s="61"/>
      <c r="M8" s="61"/>
    </row>
    <row r="9" spans="2:13" ht="36.950000000000003" customHeight="1" thickTop="1" thickBot="1">
      <c r="B9" s="483" t="s">
        <v>135</v>
      </c>
      <c r="C9" s="455"/>
      <c r="D9" s="455"/>
      <c r="E9" s="455"/>
      <c r="F9" s="455"/>
      <c r="G9" s="455"/>
      <c r="H9" s="455"/>
      <c r="I9" s="463"/>
      <c r="J9" s="61"/>
      <c r="K9" s="61"/>
      <c r="L9" s="61"/>
      <c r="M9" s="61"/>
    </row>
    <row r="10" spans="2:13" ht="18.600000000000001" customHeight="1" thickTop="1">
      <c r="B10" s="466" t="s">
        <v>136</v>
      </c>
      <c r="C10" s="487" t="s">
        <v>137</v>
      </c>
      <c r="D10" s="241" t="s">
        <v>138</v>
      </c>
      <c r="E10" s="380">
        <f>'Breakdown of baseline changes'!E10</f>
        <v>215.44734511641801</v>
      </c>
      <c r="F10" s="380">
        <f>'Breakdown of baseline changes'!H10</f>
        <v>200.76072405575999</v>
      </c>
      <c r="G10" s="380">
        <f>'Breakdown of indirect &amp; direct '!E13</f>
        <v>244.61404286006476</v>
      </c>
      <c r="H10" s="381" t="s">
        <v>139</v>
      </c>
      <c r="I10" s="382"/>
      <c r="J10" s="61"/>
      <c r="K10" s="61"/>
      <c r="L10" s="61"/>
      <c r="M10" s="61"/>
    </row>
    <row r="11" spans="2:13" ht="18.600000000000001" customHeight="1">
      <c r="B11" s="486"/>
      <c r="C11" s="488"/>
      <c r="D11" s="228" t="s">
        <v>140</v>
      </c>
      <c r="E11" s="258">
        <f>'Breakdown of baseline changes'!F10</f>
        <v>1657.7515746922313</v>
      </c>
      <c r="F11" s="258">
        <f>'Breakdown of baseline changes'!I10</f>
        <v>1753.39582580203</v>
      </c>
      <c r="G11" s="258">
        <f>'Breakdown of indirect &amp; direct '!E53</f>
        <v>2062</v>
      </c>
      <c r="H11" s="383" t="s">
        <v>139</v>
      </c>
      <c r="I11" s="384" t="s">
        <v>141</v>
      </c>
      <c r="J11" s="61"/>
      <c r="K11" s="61"/>
      <c r="L11" s="61"/>
      <c r="M11" s="61"/>
    </row>
    <row r="12" spans="2:13" ht="18.600000000000001" customHeight="1">
      <c r="B12" s="486"/>
      <c r="C12" s="488"/>
      <c r="D12" s="228" t="s">
        <v>142</v>
      </c>
      <c r="E12" s="258">
        <f>'Breakdown of baseline changes'!G10</f>
        <v>8597.6858009339194</v>
      </c>
      <c r="F12" s="258">
        <f>'Breakdown of baseline changes'!J10</f>
        <v>9231.1101282578948</v>
      </c>
      <c r="G12" s="258">
        <f>'Breakdown of indirect &amp; direct '!E105</f>
        <v>7010.2408675647603</v>
      </c>
      <c r="H12" s="383" t="s">
        <v>139</v>
      </c>
      <c r="I12" s="384" t="s">
        <v>143</v>
      </c>
      <c r="J12" s="61"/>
      <c r="K12" s="61"/>
      <c r="L12" s="61"/>
      <c r="M12" s="61"/>
    </row>
    <row r="13" spans="2:13" ht="18.600000000000001" customHeight="1">
      <c r="B13" s="486"/>
      <c r="C13" s="488"/>
      <c r="D13" s="228" t="s">
        <v>144</v>
      </c>
      <c r="E13" s="258">
        <f>SUM(E10:E12)</f>
        <v>10470.884720742568</v>
      </c>
      <c r="F13" s="258">
        <f>SUM(F10:F12)</f>
        <v>11185.266678115684</v>
      </c>
      <c r="G13" s="258">
        <f>SUM(G10:G12)</f>
        <v>9316.854910424825</v>
      </c>
      <c r="H13" s="383" t="s">
        <v>139</v>
      </c>
      <c r="I13" s="384"/>
      <c r="J13" s="61"/>
      <c r="K13" s="61"/>
      <c r="L13" s="61"/>
      <c r="M13" s="61"/>
    </row>
    <row r="14" spans="2:13" ht="18.600000000000001" customHeight="1">
      <c r="B14" s="486"/>
      <c r="C14" s="489" t="s">
        <v>145</v>
      </c>
      <c r="D14" s="228" t="s">
        <v>146</v>
      </c>
      <c r="E14" s="258">
        <f>E16*E15%</f>
        <v>37449.722608170174</v>
      </c>
      <c r="F14" s="258">
        <f>F16*F15%</f>
        <v>37106.942044483985</v>
      </c>
      <c r="G14" s="258">
        <f>G16*G15%</f>
        <v>42052.898289149125</v>
      </c>
      <c r="H14" s="383" t="s">
        <v>147</v>
      </c>
      <c r="I14" s="384"/>
      <c r="J14" s="61"/>
      <c r="K14" s="61"/>
      <c r="L14" s="61"/>
      <c r="M14" s="61"/>
    </row>
    <row r="15" spans="2:13" ht="18.600000000000001" customHeight="1">
      <c r="B15" s="486"/>
      <c r="C15" s="488"/>
      <c r="D15" s="228" t="s">
        <v>148</v>
      </c>
      <c r="E15" s="385">
        <f>'Energy consumption'!C100</f>
        <v>47</v>
      </c>
      <c r="F15" s="385">
        <f>'Energy consumption'!D100</f>
        <v>53</v>
      </c>
      <c r="G15" s="385">
        <f>'Energy consumption'!E100</f>
        <v>51</v>
      </c>
      <c r="H15" s="383" t="s">
        <v>149</v>
      </c>
      <c r="I15" s="384" t="s">
        <v>150</v>
      </c>
      <c r="J15" s="61"/>
      <c r="K15" s="61"/>
      <c r="L15" s="61"/>
      <c r="M15" s="61"/>
    </row>
    <row r="16" spans="2:13" ht="18.600000000000001" customHeight="1">
      <c r="B16" s="486"/>
      <c r="C16" s="489" t="s">
        <v>151</v>
      </c>
      <c r="D16" s="228" t="s">
        <v>152</v>
      </c>
      <c r="E16" s="258">
        <f>'Energy consumption'!C36</f>
        <v>79680.260868447178</v>
      </c>
      <c r="F16" s="258">
        <f>'Energy consumption'!D36</f>
        <v>70013.098197139596</v>
      </c>
      <c r="G16" s="258">
        <f>'Energy consumption'!E36</f>
        <v>82456.663312057106</v>
      </c>
      <c r="H16" s="383" t="s">
        <v>147</v>
      </c>
      <c r="I16" s="384"/>
      <c r="J16" s="61"/>
      <c r="K16" s="61"/>
      <c r="L16" s="61"/>
      <c r="M16" s="61"/>
    </row>
    <row r="17" spans="2:14" ht="39">
      <c r="B17" s="486"/>
      <c r="C17" s="488"/>
      <c r="D17" s="386" t="s">
        <v>153</v>
      </c>
      <c r="E17" s="337" t="s">
        <v>154</v>
      </c>
      <c r="F17" s="337">
        <v>26.7</v>
      </c>
      <c r="G17" s="337">
        <v>-1.7</v>
      </c>
      <c r="H17" s="383" t="s">
        <v>155</v>
      </c>
      <c r="I17" s="387" t="s">
        <v>156</v>
      </c>
      <c r="J17" s="61"/>
      <c r="K17" s="61"/>
      <c r="L17" s="61"/>
      <c r="M17" s="61"/>
    </row>
    <row r="18" spans="2:14" ht="36" customHeight="1">
      <c r="B18" s="375" t="s">
        <v>157</v>
      </c>
      <c r="C18" s="216" t="s">
        <v>158</v>
      </c>
      <c r="D18" s="228" t="s">
        <v>159</v>
      </c>
      <c r="E18" s="199">
        <v>0</v>
      </c>
      <c r="F18" s="199">
        <v>0</v>
      </c>
      <c r="G18" s="199">
        <v>0</v>
      </c>
      <c r="H18" s="228" t="s">
        <v>160</v>
      </c>
      <c r="I18" s="384"/>
      <c r="J18" s="61"/>
      <c r="K18" s="61"/>
      <c r="L18" s="61"/>
      <c r="M18" s="61"/>
    </row>
    <row r="19" spans="2:14" ht="18.600000000000001" customHeight="1" thickBot="1">
      <c r="B19" s="486" t="s">
        <v>161</v>
      </c>
      <c r="C19" s="488" t="s">
        <v>162</v>
      </c>
      <c r="D19" s="229" t="s">
        <v>163</v>
      </c>
      <c r="E19" s="388">
        <v>0</v>
      </c>
      <c r="F19" s="388">
        <v>0</v>
      </c>
      <c r="G19" s="388">
        <v>0</v>
      </c>
      <c r="H19" s="383" t="s">
        <v>164</v>
      </c>
      <c r="I19" s="384" t="s">
        <v>165</v>
      </c>
      <c r="J19" s="61"/>
      <c r="K19" s="61"/>
      <c r="L19" s="61"/>
      <c r="M19" s="61"/>
    </row>
    <row r="20" spans="2:14" ht="18.600000000000001" customHeight="1" thickTop="1" thickBot="1">
      <c r="B20" s="486"/>
      <c r="C20" s="490"/>
      <c r="D20" s="229" t="s">
        <v>166</v>
      </c>
      <c r="E20" s="389">
        <v>0</v>
      </c>
      <c r="F20" s="389">
        <v>0</v>
      </c>
      <c r="G20" s="389">
        <v>0</v>
      </c>
      <c r="H20" s="383" t="s">
        <v>149</v>
      </c>
      <c r="I20" s="384" t="s">
        <v>167</v>
      </c>
      <c r="J20" s="61"/>
      <c r="K20" s="61"/>
      <c r="L20" s="61"/>
      <c r="M20" s="61"/>
      <c r="N20" s="254"/>
    </row>
    <row r="21" spans="2:14" ht="18.75" customHeight="1" thickTop="1" thickBot="1">
      <c r="B21" s="376" t="s">
        <v>168</v>
      </c>
      <c r="C21" s="390" t="s">
        <v>169</v>
      </c>
      <c r="D21" s="242" t="s">
        <v>170</v>
      </c>
      <c r="E21" s="391">
        <v>0</v>
      </c>
      <c r="F21" s="391">
        <v>0</v>
      </c>
      <c r="G21" s="391">
        <v>0</v>
      </c>
      <c r="H21" s="392" t="s">
        <v>139</v>
      </c>
      <c r="I21" s="393" t="s">
        <v>167</v>
      </c>
      <c r="J21" s="61"/>
      <c r="K21" s="61"/>
      <c r="L21" s="61"/>
      <c r="M21" s="61"/>
    </row>
    <row r="22" spans="2:14" ht="36.950000000000003" customHeight="1" thickTop="1" thickBot="1">
      <c r="B22" s="483" t="s">
        <v>171</v>
      </c>
      <c r="C22" s="484"/>
      <c r="D22" s="484"/>
      <c r="E22" s="484"/>
      <c r="F22" s="484"/>
      <c r="G22" s="484"/>
      <c r="H22" s="484"/>
      <c r="I22" s="485"/>
      <c r="J22" s="61"/>
      <c r="K22" s="61"/>
      <c r="L22" s="61"/>
      <c r="M22" s="61"/>
    </row>
    <row r="23" spans="2:14" ht="38.450000000000003" customHeight="1" thickTop="1">
      <c r="B23" s="466" t="s">
        <v>172</v>
      </c>
      <c r="C23" s="394" t="s">
        <v>173</v>
      </c>
      <c r="D23" s="240" t="s">
        <v>174</v>
      </c>
      <c r="E23" s="395">
        <v>24.6</v>
      </c>
      <c r="F23" s="395">
        <f>100-'Diversity, Equity and Inclusion'!D35</f>
        <v>23.299999999999997</v>
      </c>
      <c r="G23" s="395">
        <f>100-'Diversity, Equity and Inclusion'!E35</f>
        <v>24</v>
      </c>
      <c r="H23" s="381" t="s">
        <v>149</v>
      </c>
      <c r="I23" s="382" t="s">
        <v>175</v>
      </c>
      <c r="J23" s="61"/>
      <c r="K23" s="61"/>
      <c r="L23" s="61"/>
      <c r="M23" s="61"/>
    </row>
    <row r="24" spans="2:14" ht="71.099999999999994" customHeight="1">
      <c r="B24" s="486"/>
      <c r="C24" s="216" t="s">
        <v>176</v>
      </c>
      <c r="D24" s="229" t="s">
        <v>177</v>
      </c>
      <c r="E24" s="388" t="s">
        <v>178</v>
      </c>
      <c r="F24" s="388" t="s">
        <v>178</v>
      </c>
      <c r="G24" s="388" t="s">
        <v>178</v>
      </c>
      <c r="H24" s="383" t="s">
        <v>179</v>
      </c>
      <c r="I24" s="387"/>
      <c r="J24" s="61"/>
      <c r="K24" s="61"/>
      <c r="L24" s="61"/>
      <c r="M24" s="61"/>
    </row>
    <row r="25" spans="2:14" ht="45.6" customHeight="1" thickBot="1">
      <c r="B25" s="465"/>
      <c r="C25" s="390" t="s">
        <v>180</v>
      </c>
      <c r="D25" s="396" t="s">
        <v>181</v>
      </c>
      <c r="E25" s="397">
        <f>Management!C11</f>
        <v>37.5</v>
      </c>
      <c r="F25" s="397">
        <f>Management!D11</f>
        <v>38</v>
      </c>
      <c r="G25" s="397">
        <f>Management!E11</f>
        <v>44</v>
      </c>
      <c r="H25" s="392" t="s">
        <v>149</v>
      </c>
      <c r="I25" s="398" t="s">
        <v>182</v>
      </c>
      <c r="J25" s="61"/>
      <c r="K25" s="61"/>
      <c r="L25" s="61"/>
      <c r="M25" s="61"/>
    </row>
    <row r="26" spans="2:14" ht="18.600000000000001" customHeight="1" thickTop="1">
      <c r="B26" s="71" t="s">
        <v>183</v>
      </c>
      <c r="C26" s="81"/>
      <c r="D26" s="85"/>
      <c r="E26" s="86"/>
      <c r="F26" s="86"/>
      <c r="G26" s="86"/>
      <c r="H26" s="61"/>
      <c r="I26" s="82"/>
      <c r="J26" s="61"/>
      <c r="K26" s="61"/>
      <c r="L26" s="61"/>
      <c r="M26" s="61"/>
    </row>
    <row r="27" spans="2:14" ht="19.5">
      <c r="B27" s="61"/>
      <c r="C27" s="81"/>
      <c r="D27" s="223"/>
      <c r="E27" s="223"/>
      <c r="F27" s="223"/>
      <c r="G27" s="223"/>
      <c r="H27" s="61"/>
      <c r="I27" s="82"/>
      <c r="J27" s="61"/>
      <c r="K27" s="61"/>
      <c r="L27" s="61"/>
      <c r="M27" s="61"/>
    </row>
    <row r="28" spans="2:14" ht="19.5">
      <c r="B28" s="61"/>
      <c r="C28" s="81"/>
      <c r="D28" s="61"/>
      <c r="E28" s="68"/>
      <c r="F28" s="68"/>
      <c r="G28" s="68"/>
      <c r="H28" s="61"/>
      <c r="I28" s="82"/>
      <c r="J28" s="61"/>
      <c r="K28" s="61"/>
      <c r="L28" s="61"/>
      <c r="M28" s="61"/>
    </row>
    <row r="29" spans="2:14" ht="19.5">
      <c r="B29" s="71"/>
      <c r="C29" s="54"/>
      <c r="D29" s="71"/>
      <c r="E29" s="72"/>
      <c r="F29" s="72"/>
      <c r="G29" s="72"/>
      <c r="H29" s="61"/>
      <c r="I29" s="82"/>
      <c r="J29" s="61"/>
      <c r="K29" s="61"/>
      <c r="L29" s="61"/>
      <c r="M29" s="61"/>
    </row>
    <row r="30" spans="2:14" ht="19.5">
      <c r="B30" s="61"/>
      <c r="C30" s="81"/>
      <c r="D30" s="61"/>
      <c r="E30" s="68"/>
      <c r="F30" s="68"/>
      <c r="G30" s="68"/>
      <c r="H30" s="61"/>
      <c r="I30" s="82"/>
      <c r="J30" s="61"/>
      <c r="K30" s="61"/>
      <c r="L30" s="61"/>
      <c r="M30" s="61"/>
    </row>
    <row r="31" spans="2:14" ht="19.5">
      <c r="B31" s="61"/>
      <c r="C31" s="81"/>
      <c r="D31" s="61"/>
      <c r="E31" s="68"/>
      <c r="F31" s="68"/>
      <c r="G31" s="68"/>
      <c r="H31" s="61"/>
      <c r="I31" s="82"/>
      <c r="J31" s="61"/>
      <c r="K31" s="61"/>
      <c r="L31" s="61"/>
      <c r="M31" s="61"/>
    </row>
    <row r="32" spans="2:14" ht="19.5">
      <c r="B32" s="61"/>
      <c r="C32" s="81"/>
      <c r="D32" s="61"/>
      <c r="E32" s="68"/>
      <c r="F32" s="68"/>
      <c r="G32" s="68"/>
      <c r="H32" s="61"/>
      <c r="I32" s="82"/>
      <c r="J32" s="61"/>
      <c r="K32" s="61"/>
      <c r="L32" s="61"/>
      <c r="M32" s="61"/>
    </row>
  </sheetData>
  <sheetProtection algorithmName="SHA-512" hashValue="qMLPBn4qbTSNdVYYNqJhaZMFyIgAXThsOpEdfBBZtTv4Hu3kLahalK0zvGV1Duoll3W0QJG52mbPUTGkZsqNdg==" saltValue="jDNXBmYBLjPHFIBCuwMuog==" spinCount="100000" sheet="1" objects="1" scenarios="1"/>
  <mergeCells count="11">
    <mergeCell ref="B9:I9"/>
    <mergeCell ref="B22:I22"/>
    <mergeCell ref="B4:I4"/>
    <mergeCell ref="B23:B25"/>
    <mergeCell ref="B10:B17"/>
    <mergeCell ref="C10:C13"/>
    <mergeCell ref="C14:C15"/>
    <mergeCell ref="C16:C17"/>
    <mergeCell ref="B19:B20"/>
    <mergeCell ref="C19:C20"/>
    <mergeCell ref="B6:I6"/>
  </mergeCells>
  <hyperlinks>
    <hyperlink ref="B6:D6" r:id="rId1" display="www.danskebank.com/sustainability/publications-and-policies" xr:uid="{89AE45A2-07FC-4CDD-8EE3-9CBE8AA6BBDA}"/>
  </hyperlinks>
  <pageMargins left="0.7" right="0.7" top="0.75" bottom="0.75" header="0.3" footer="0.3"/>
  <pageSetup scale="51" orientation="landscape"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theme="4"/>
    <pageSetUpPr fitToPage="1"/>
  </sheetPr>
  <dimension ref="A1:P43"/>
  <sheetViews>
    <sheetView showGridLines="0" zoomScaleNormal="100" workbookViewId="0"/>
  </sheetViews>
  <sheetFormatPr defaultColWidth="9.42578125" defaultRowHeight="15"/>
  <cols>
    <col min="1" max="1" width="4.42578125" customWidth="1"/>
    <col min="2" max="2" width="105.5703125" customWidth="1"/>
    <col min="3" max="7" width="20.5703125" style="38" customWidth="1"/>
    <col min="8" max="14" width="9.42578125" customWidth="1"/>
    <col min="15" max="15" width="20.5703125" customWidth="1"/>
    <col min="16" max="16" width="4.42578125" customWidth="1"/>
    <col min="17" max="17" width="9.42578125" customWidth="1"/>
  </cols>
  <sheetData>
    <row r="1" spans="1:16" ht="14.45" customHeight="1">
      <c r="B1" s="3"/>
      <c r="C1" s="37"/>
      <c r="D1" s="37"/>
      <c r="E1" s="37"/>
      <c r="F1" s="37"/>
      <c r="G1" s="37"/>
      <c r="H1" s="3"/>
    </row>
    <row r="2" spans="1:16" ht="14.45" customHeight="1">
      <c r="B2" s="3"/>
      <c r="C2" s="37"/>
      <c r="D2" s="37"/>
      <c r="E2" s="37"/>
      <c r="F2" s="37"/>
      <c r="G2" s="37"/>
      <c r="H2" s="3"/>
    </row>
    <row r="3" spans="1:16" ht="14.45" customHeight="1">
      <c r="B3" s="3"/>
      <c r="C3" s="37"/>
      <c r="D3" s="37"/>
      <c r="E3" s="37"/>
      <c r="F3" s="37"/>
      <c r="G3" s="37"/>
      <c r="H3" s="3"/>
    </row>
    <row r="4" spans="1:16" s="9" customFormat="1" ht="33.75">
      <c r="B4" s="447" t="s">
        <v>184</v>
      </c>
      <c r="C4" s="447"/>
      <c r="D4" s="447"/>
      <c r="E4" s="447"/>
      <c r="F4" s="447"/>
      <c r="G4" s="447"/>
      <c r="H4" s="32"/>
      <c r="I4" s="32"/>
      <c r="J4" s="32"/>
      <c r="K4" s="32"/>
      <c r="L4" s="32"/>
      <c r="M4" s="32"/>
      <c r="N4" s="32"/>
      <c r="O4" s="32"/>
      <c r="P4" s="17"/>
    </row>
    <row r="5" spans="1:16" ht="18.600000000000001" customHeight="1">
      <c r="A5" s="61"/>
      <c r="B5" s="61"/>
      <c r="C5" s="68"/>
      <c r="D5" s="68"/>
      <c r="E5" s="68"/>
      <c r="F5" s="68"/>
      <c r="G5" s="68"/>
    </row>
    <row r="6" spans="1:16" ht="18.75" customHeight="1">
      <c r="A6" s="61"/>
      <c r="B6" s="160" t="s">
        <v>185</v>
      </c>
      <c r="C6" s="161">
        <v>2024</v>
      </c>
      <c r="D6" s="162">
        <v>2023</v>
      </c>
      <c r="E6" s="162">
        <v>2022</v>
      </c>
      <c r="F6" s="162">
        <v>2021</v>
      </c>
      <c r="G6" s="162">
        <v>2020</v>
      </c>
    </row>
    <row r="7" spans="1:16" ht="18.75" customHeight="1">
      <c r="A7" s="61"/>
      <c r="B7" s="52"/>
      <c r="C7" s="134">
        <v>33.299999999999997</v>
      </c>
      <c r="D7" s="224">
        <v>33.4</v>
      </c>
      <c r="E7" s="225">
        <v>13</v>
      </c>
      <c r="F7" s="225">
        <v>7.4</v>
      </c>
      <c r="G7" s="225">
        <v>3.7</v>
      </c>
    </row>
    <row r="8" spans="1:16" ht="18.75" customHeight="1">
      <c r="A8" s="61"/>
      <c r="B8" s="61"/>
      <c r="C8" s="68"/>
      <c r="D8" s="68"/>
      <c r="E8" s="68"/>
      <c r="F8" s="68"/>
      <c r="G8" s="68"/>
    </row>
    <row r="9" spans="1:16" ht="18.75" customHeight="1">
      <c r="A9" s="61"/>
      <c r="B9" s="160" t="s">
        <v>186</v>
      </c>
      <c r="C9" s="161">
        <v>2024</v>
      </c>
      <c r="D9" s="162">
        <v>2023</v>
      </c>
      <c r="E9" s="162">
        <v>2022</v>
      </c>
      <c r="F9" s="162">
        <v>2021</v>
      </c>
      <c r="G9" s="162">
        <v>2020</v>
      </c>
    </row>
    <row r="10" spans="1:16" ht="18.75" customHeight="1">
      <c r="A10" s="61"/>
      <c r="B10" s="52"/>
      <c r="C10" s="134">
        <v>29.1</v>
      </c>
      <c r="D10" s="226">
        <v>27.2</v>
      </c>
      <c r="E10" s="97">
        <v>21.5</v>
      </c>
      <c r="F10" s="97">
        <v>17</v>
      </c>
      <c r="G10" s="97">
        <v>9.8000000000000007</v>
      </c>
    </row>
    <row r="11" spans="1:16" ht="18.75" customHeight="1">
      <c r="A11" s="61"/>
      <c r="B11" s="61"/>
      <c r="C11" s="68"/>
      <c r="D11" s="68"/>
      <c r="E11" s="68"/>
      <c r="F11" s="68"/>
      <c r="G11" s="68"/>
    </row>
    <row r="12" spans="1:16" ht="18.75" customHeight="1">
      <c r="A12" s="61"/>
      <c r="B12" s="160" t="s">
        <v>187</v>
      </c>
      <c r="C12" s="161">
        <v>2024</v>
      </c>
      <c r="D12" s="162">
        <v>2023</v>
      </c>
      <c r="E12" s="162">
        <v>2022</v>
      </c>
      <c r="F12" s="162">
        <v>2021</v>
      </c>
      <c r="G12" s="162">
        <v>2020</v>
      </c>
    </row>
    <row r="13" spans="1:16" ht="18.75" customHeight="1">
      <c r="A13" s="61"/>
      <c r="B13" s="52"/>
      <c r="C13" s="134">
        <v>89.7</v>
      </c>
      <c r="D13" s="97">
        <v>93.5</v>
      </c>
      <c r="E13" s="97">
        <v>64.400000000000006</v>
      </c>
      <c r="F13" s="97">
        <v>77.3</v>
      </c>
      <c r="G13" s="97">
        <v>40.799999999999997</v>
      </c>
    </row>
    <row r="14" spans="1:16" ht="18.75" customHeight="1">
      <c r="A14" s="61"/>
      <c r="B14" s="71" t="s">
        <v>188</v>
      </c>
      <c r="C14" s="72"/>
      <c r="D14" s="72"/>
      <c r="E14" s="72"/>
      <c r="F14" s="68"/>
      <c r="G14" s="73"/>
    </row>
    <row r="15" spans="1:16" ht="18.75" customHeight="1">
      <c r="A15" s="61"/>
      <c r="B15" s="346" t="s">
        <v>189</v>
      </c>
      <c r="C15" s="72"/>
      <c r="D15" s="72"/>
      <c r="E15" s="72"/>
      <c r="F15" s="68"/>
      <c r="G15" s="73"/>
    </row>
    <row r="16" spans="1:16" ht="18.75" customHeight="1">
      <c r="A16" s="61"/>
      <c r="B16" s="61"/>
      <c r="C16" s="68"/>
      <c r="D16" s="68"/>
      <c r="E16" s="68"/>
      <c r="F16" s="68"/>
      <c r="G16" s="68"/>
    </row>
    <row r="17" spans="1:9" ht="18.75" customHeight="1">
      <c r="A17" s="61"/>
      <c r="B17" s="160" t="s">
        <v>190</v>
      </c>
      <c r="C17" s="161">
        <v>2024</v>
      </c>
      <c r="D17" s="162">
        <v>2023</v>
      </c>
      <c r="E17" s="162">
        <v>2022</v>
      </c>
      <c r="F17" s="162">
        <v>2021</v>
      </c>
      <c r="G17" s="162">
        <v>2020</v>
      </c>
    </row>
    <row r="18" spans="1:9" ht="18.75" customHeight="1">
      <c r="A18" s="61"/>
      <c r="B18" s="52"/>
      <c r="C18" s="134">
        <v>49.4</v>
      </c>
      <c r="D18" s="226">
        <v>41.9</v>
      </c>
      <c r="E18" s="97">
        <v>34.799999999999997</v>
      </c>
      <c r="F18" s="97">
        <v>20.6</v>
      </c>
      <c r="G18" s="97">
        <v>12.5</v>
      </c>
    </row>
    <row r="19" spans="1:9" ht="18.75" customHeight="1">
      <c r="A19" s="61"/>
      <c r="B19" s="61"/>
      <c r="C19" s="68"/>
      <c r="D19" s="68"/>
      <c r="E19" s="68"/>
      <c r="F19" s="68"/>
      <c r="G19" s="68"/>
    </row>
    <row r="20" spans="1:9" ht="18.75" customHeight="1">
      <c r="A20" s="61"/>
      <c r="B20" s="163" t="s">
        <v>191</v>
      </c>
      <c r="C20" s="161">
        <v>2024</v>
      </c>
      <c r="D20" s="164">
        <v>2023</v>
      </c>
      <c r="E20" s="164">
        <v>2022</v>
      </c>
      <c r="F20" s="162">
        <v>2021</v>
      </c>
      <c r="G20" s="164">
        <v>2020</v>
      </c>
    </row>
    <row r="21" spans="1:9" ht="18.75" customHeight="1">
      <c r="A21" s="61"/>
      <c r="B21" s="52"/>
      <c r="C21" s="134">
        <v>29</v>
      </c>
      <c r="D21" s="97">
        <v>27.1</v>
      </c>
      <c r="E21" s="97">
        <v>21.5</v>
      </c>
      <c r="F21" s="97">
        <v>16.899999999999999</v>
      </c>
      <c r="G21" s="97">
        <v>9.8000000000000007</v>
      </c>
    </row>
    <row r="22" spans="1:9" ht="18.75" customHeight="1">
      <c r="A22" s="61"/>
      <c r="B22" s="61"/>
      <c r="C22" s="68"/>
      <c r="D22" s="68"/>
      <c r="E22" s="68"/>
      <c r="F22" s="68"/>
      <c r="G22" s="68"/>
    </row>
    <row r="23" spans="1:9" ht="18.75" customHeight="1">
      <c r="A23" s="61"/>
      <c r="B23" s="160" t="s">
        <v>192</v>
      </c>
      <c r="C23" s="161">
        <v>2024</v>
      </c>
      <c r="D23" s="162">
        <v>2023</v>
      </c>
      <c r="E23" s="162">
        <v>2022</v>
      </c>
      <c r="F23" s="162">
        <v>2021</v>
      </c>
      <c r="G23" s="162">
        <v>2020</v>
      </c>
    </row>
    <row r="24" spans="1:9" ht="18.75" customHeight="1">
      <c r="A24" s="61"/>
      <c r="B24" s="52"/>
      <c r="C24" s="134">
        <v>57.4</v>
      </c>
      <c r="D24" s="97">
        <v>55.4</v>
      </c>
      <c r="E24" s="97">
        <v>37.700000000000003</v>
      </c>
      <c r="F24" s="97">
        <v>33.5</v>
      </c>
      <c r="G24" s="97">
        <v>27.2</v>
      </c>
    </row>
    <row r="25" spans="1:9" ht="18.75" customHeight="1">
      <c r="A25" s="61"/>
      <c r="B25" s="61"/>
      <c r="C25" s="68"/>
      <c r="D25" s="68"/>
      <c r="E25" s="68"/>
      <c r="F25" s="68"/>
      <c r="G25" s="68"/>
    </row>
    <row r="26" spans="1:9" ht="18.75" customHeight="1">
      <c r="A26" s="61"/>
      <c r="B26" s="160" t="s">
        <v>193</v>
      </c>
      <c r="C26" s="161">
        <v>2024</v>
      </c>
      <c r="D26" s="162">
        <v>2023</v>
      </c>
      <c r="E26" s="162">
        <v>2022</v>
      </c>
      <c r="F26" s="162">
        <v>2021</v>
      </c>
      <c r="G26" s="162">
        <v>2020</v>
      </c>
    </row>
    <row r="27" spans="1:9" ht="18.75" customHeight="1">
      <c r="A27" s="61"/>
      <c r="B27" s="52"/>
      <c r="C27" s="347">
        <v>572</v>
      </c>
      <c r="D27" s="102">
        <v>517</v>
      </c>
      <c r="E27" s="102">
        <v>465</v>
      </c>
      <c r="F27" s="102">
        <v>564</v>
      </c>
      <c r="G27" s="227" t="s">
        <v>194</v>
      </c>
      <c r="I27" s="51"/>
    </row>
    <row r="28" spans="1:9" ht="18.75" customHeight="1">
      <c r="A28" s="61"/>
      <c r="B28" s="78" t="s">
        <v>195</v>
      </c>
      <c r="C28" s="425"/>
      <c r="D28" s="109"/>
      <c r="E28" s="109"/>
      <c r="F28" s="109"/>
      <c r="G28" s="426"/>
      <c r="I28" s="51"/>
    </row>
    <row r="29" spans="1:9" ht="18.75" customHeight="1">
      <c r="A29" s="61"/>
      <c r="B29" s="71" t="s">
        <v>196</v>
      </c>
      <c r="C29" s="72"/>
      <c r="D29" s="72"/>
      <c r="E29" s="72"/>
      <c r="F29" s="68"/>
      <c r="G29" s="68"/>
    </row>
    <row r="30" spans="1:9" ht="18.75" customHeight="1">
      <c r="A30" s="61"/>
      <c r="B30" s="71"/>
      <c r="C30" s="72"/>
      <c r="D30" s="72"/>
      <c r="E30" s="72"/>
      <c r="F30" s="72"/>
      <c r="G30" s="72"/>
    </row>
    <row r="31" spans="1:9" ht="18.75" customHeight="1">
      <c r="A31" s="61"/>
      <c r="B31" s="160" t="s">
        <v>197</v>
      </c>
      <c r="C31" s="161">
        <v>2024</v>
      </c>
      <c r="D31" s="162">
        <v>2023</v>
      </c>
      <c r="E31" s="162">
        <v>2022</v>
      </c>
      <c r="F31" s="162">
        <v>2021</v>
      </c>
      <c r="G31" s="162">
        <v>2020</v>
      </c>
    </row>
    <row r="32" spans="1:9" ht="18.75" customHeight="1">
      <c r="A32" s="61"/>
      <c r="B32" s="52"/>
      <c r="C32" s="347">
        <v>49</v>
      </c>
      <c r="D32" s="102">
        <v>53</v>
      </c>
      <c r="E32" s="102">
        <v>52</v>
      </c>
      <c r="F32" s="102">
        <v>65</v>
      </c>
      <c r="G32" s="227" t="s">
        <v>194</v>
      </c>
    </row>
    <row r="33" spans="1:7" ht="18.75" customHeight="1">
      <c r="A33" s="61"/>
      <c r="B33" s="78" t="s">
        <v>198</v>
      </c>
      <c r="C33" s="425"/>
      <c r="D33" s="109"/>
      <c r="E33" s="109"/>
      <c r="F33" s="109"/>
      <c r="G33" s="426"/>
    </row>
    <row r="34" spans="1:7" ht="18.75" customHeight="1">
      <c r="A34" s="61"/>
      <c r="B34" s="71" t="s">
        <v>199</v>
      </c>
      <c r="C34" s="79"/>
      <c r="D34" s="72"/>
      <c r="E34" s="72"/>
      <c r="F34" s="68"/>
      <c r="G34" s="72"/>
    </row>
    <row r="35" spans="1:7" ht="18.75" customHeight="1">
      <c r="A35" s="61"/>
      <c r="C35" s="72"/>
      <c r="D35" s="72"/>
      <c r="E35" s="72"/>
      <c r="F35" s="72"/>
      <c r="G35" s="72"/>
    </row>
    <row r="36" spans="1:7" ht="19.5">
      <c r="A36" s="61"/>
      <c r="B36" s="61"/>
      <c r="C36" s="68"/>
      <c r="D36" s="68"/>
      <c r="E36" s="68"/>
      <c r="F36" s="72"/>
      <c r="G36" s="72"/>
    </row>
    <row r="40" spans="1:7" ht="19.5">
      <c r="B40" s="61"/>
      <c r="C40" s="68"/>
      <c r="D40" s="68"/>
      <c r="E40" s="68"/>
      <c r="F40" s="68"/>
      <c r="G40" s="80"/>
    </row>
    <row r="41" spans="1:7">
      <c r="G41" s="39"/>
    </row>
    <row r="43" spans="1:7">
      <c r="B43" s="19"/>
      <c r="C43" s="40"/>
      <c r="D43" s="40"/>
      <c r="E43" s="40"/>
      <c r="F43" s="40"/>
    </row>
  </sheetData>
  <sheetProtection algorithmName="SHA-512" hashValue="okwoH9A9Wb6fjr/J9GOW6h6v/J11WOn/UC/55iFuTA2Lglt50GEGOLF/8KuRRM9RLGD2ORcR+RLZlAlBWI7OCA==" saltValue="tom6bs24Q9eU8B50vJcEDw==" spinCount="100000" sheet="1" objects="1" scenarios="1"/>
  <mergeCells count="1">
    <mergeCell ref="B4:G4"/>
  </mergeCells>
  <pageMargins left="0.7" right="0.7" top="0.75" bottom="0.75" header="0.3" footer="0.3"/>
  <pageSetup scale="51"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tabColor theme="4"/>
    <pageSetUpPr fitToPage="1"/>
  </sheetPr>
  <dimension ref="B1:H41"/>
  <sheetViews>
    <sheetView showGridLines="0" zoomScaleNormal="100" workbookViewId="0"/>
  </sheetViews>
  <sheetFormatPr defaultColWidth="9.42578125" defaultRowHeight="15"/>
  <cols>
    <col min="1" max="1" width="4.42578125" customWidth="1"/>
    <col min="2" max="2" width="106" customWidth="1"/>
    <col min="3" max="3" width="20.5703125" style="38" customWidth="1"/>
    <col min="4" max="7" width="20.5703125" customWidth="1"/>
    <col min="8" max="8" width="4.42578125" customWidth="1"/>
    <col min="9" max="9" width="9.42578125" customWidth="1"/>
  </cols>
  <sheetData>
    <row r="1" spans="2:8" ht="14.45" customHeight="1">
      <c r="B1" s="3"/>
      <c r="C1" s="37"/>
      <c r="D1" s="3"/>
      <c r="E1" s="3"/>
      <c r="F1" s="3"/>
      <c r="G1" s="3"/>
      <c r="H1" s="3"/>
    </row>
    <row r="2" spans="2:8" ht="14.45" customHeight="1">
      <c r="B2" s="3"/>
      <c r="C2" s="37"/>
      <c r="D2" s="3"/>
      <c r="E2" s="3"/>
      <c r="F2" s="3"/>
      <c r="G2" s="3"/>
      <c r="H2" s="3"/>
    </row>
    <row r="3" spans="2:8" ht="14.45" customHeight="1">
      <c r="B3" s="3"/>
      <c r="C3" s="37"/>
      <c r="D3" s="3"/>
      <c r="E3" s="3"/>
      <c r="F3" s="3"/>
      <c r="G3" s="3"/>
      <c r="H3" s="3"/>
    </row>
    <row r="4" spans="2:8" s="9" customFormat="1" ht="33.75">
      <c r="B4" s="447" t="s">
        <v>200</v>
      </c>
      <c r="C4" s="447"/>
      <c r="D4" s="447"/>
      <c r="E4" s="447"/>
      <c r="F4" s="447"/>
      <c r="G4" s="447"/>
      <c r="H4" s="17"/>
    </row>
    <row r="5" spans="2:8" s="9" customFormat="1" ht="18.600000000000001" customHeight="1">
      <c r="B5" s="61"/>
      <c r="C5" s="68"/>
      <c r="D5" s="61"/>
      <c r="E5" s="61"/>
      <c r="F5" s="61"/>
      <c r="G5" s="61"/>
      <c r="H5" s="17"/>
    </row>
    <row r="6" spans="2:8" s="9" customFormat="1" ht="18.600000000000001" customHeight="1">
      <c r="B6" s="255" t="s">
        <v>201</v>
      </c>
      <c r="C6" s="256">
        <v>2024</v>
      </c>
      <c r="D6" s="262">
        <v>2023</v>
      </c>
      <c r="E6" s="262">
        <v>2022</v>
      </c>
      <c r="F6" s="262">
        <v>2021</v>
      </c>
      <c r="G6" s="262">
        <v>2020</v>
      </c>
      <c r="H6" s="17"/>
    </row>
    <row r="7" spans="2:8" ht="18.600000000000001" customHeight="1">
      <c r="B7" s="197"/>
      <c r="C7" s="258">
        <v>880</v>
      </c>
      <c r="D7" s="263">
        <v>771</v>
      </c>
      <c r="E7" s="264">
        <v>670</v>
      </c>
      <c r="F7" s="265">
        <v>2007</v>
      </c>
      <c r="G7" s="265">
        <v>1765</v>
      </c>
    </row>
    <row r="8" spans="2:8" ht="18.600000000000001" customHeight="1">
      <c r="B8" s="78" t="s">
        <v>202</v>
      </c>
      <c r="C8" s="86"/>
      <c r="D8" s="69"/>
      <c r="E8" s="179"/>
      <c r="F8" s="179"/>
      <c r="G8" s="179"/>
    </row>
    <row r="9" spans="2:8" ht="18.600000000000001" customHeight="1">
      <c r="B9" s="61"/>
      <c r="C9" s="68"/>
      <c r="D9" s="68"/>
      <c r="E9" s="68"/>
      <c r="F9" s="68"/>
      <c r="G9" s="68"/>
    </row>
    <row r="10" spans="2:8" ht="18.600000000000001" customHeight="1">
      <c r="B10" s="255" t="s">
        <v>203</v>
      </c>
      <c r="C10" s="256">
        <v>2024</v>
      </c>
      <c r="D10" s="257">
        <v>2023</v>
      </c>
      <c r="E10" s="257">
        <v>2022</v>
      </c>
      <c r="F10" s="257">
        <v>2021</v>
      </c>
      <c r="G10" s="257">
        <v>2020</v>
      </c>
    </row>
    <row r="11" spans="2:8" ht="18.600000000000001" customHeight="1">
      <c r="B11" s="197"/>
      <c r="C11" s="258">
        <v>2438</v>
      </c>
      <c r="D11" s="261">
        <v>1481</v>
      </c>
      <c r="E11" s="261">
        <v>1718</v>
      </c>
      <c r="F11" s="260" t="s">
        <v>194</v>
      </c>
      <c r="G11" s="260" t="s">
        <v>194</v>
      </c>
    </row>
    <row r="12" spans="2:8" ht="18.600000000000001" customHeight="1">
      <c r="B12" s="78" t="s">
        <v>204</v>
      </c>
      <c r="C12" s="86"/>
      <c r="D12" s="133"/>
      <c r="E12" s="133"/>
      <c r="F12" s="180"/>
      <c r="G12" s="180"/>
    </row>
    <row r="13" spans="2:8" ht="18.600000000000001" customHeight="1">
      <c r="B13" s="61"/>
      <c r="C13" s="68"/>
      <c r="D13" s="68"/>
      <c r="E13" s="68"/>
      <c r="F13" s="68"/>
      <c r="G13" s="68"/>
    </row>
    <row r="14" spans="2:8" ht="18.600000000000001" customHeight="1">
      <c r="B14" s="255" t="s">
        <v>205</v>
      </c>
      <c r="C14" s="256">
        <v>2024</v>
      </c>
      <c r="D14" s="257">
        <v>2023</v>
      </c>
      <c r="E14" s="257">
        <v>2022</v>
      </c>
      <c r="F14" s="257">
        <v>2021</v>
      </c>
      <c r="G14" s="257">
        <v>2020</v>
      </c>
    </row>
    <row r="15" spans="2:8" ht="18.600000000000001" customHeight="1">
      <c r="B15" s="197"/>
      <c r="C15" s="258">
        <v>1214</v>
      </c>
      <c r="D15" s="259">
        <v>809</v>
      </c>
      <c r="E15" s="259">
        <v>978</v>
      </c>
      <c r="F15" s="260" t="s">
        <v>194</v>
      </c>
      <c r="G15" s="260" t="s">
        <v>194</v>
      </c>
    </row>
    <row r="16" spans="2:8" ht="18.600000000000001" customHeight="1">
      <c r="B16" s="78" t="s">
        <v>204</v>
      </c>
      <c r="C16" s="86"/>
      <c r="D16" s="61"/>
      <c r="E16" s="61"/>
      <c r="F16" s="180"/>
      <c r="G16" s="180"/>
    </row>
    <row r="17" spans="2:7" ht="18.600000000000001" customHeight="1">
      <c r="B17" s="61"/>
      <c r="C17" s="68"/>
      <c r="D17" s="68"/>
      <c r="E17" s="68"/>
      <c r="F17" s="68"/>
      <c r="G17" s="68"/>
    </row>
    <row r="18" spans="2:7" ht="18.600000000000001" customHeight="1">
      <c r="B18" s="255" t="s">
        <v>206</v>
      </c>
      <c r="C18" s="256">
        <v>2024</v>
      </c>
      <c r="D18" s="257">
        <v>2023</v>
      </c>
      <c r="E18" s="257">
        <v>2022</v>
      </c>
      <c r="F18" s="257">
        <v>2021</v>
      </c>
      <c r="G18" s="257">
        <v>2020</v>
      </c>
    </row>
    <row r="19" spans="2:7" ht="18.600000000000001" customHeight="1">
      <c r="B19" s="197"/>
      <c r="C19" s="258">
        <v>40730</v>
      </c>
      <c r="D19" s="261">
        <v>61926</v>
      </c>
      <c r="E19" s="261">
        <v>61373</v>
      </c>
      <c r="F19" s="260" t="s">
        <v>194</v>
      </c>
      <c r="G19" s="260" t="s">
        <v>194</v>
      </c>
    </row>
    <row r="20" spans="2:7" ht="18.600000000000001" customHeight="1">
      <c r="B20" s="78" t="s">
        <v>204</v>
      </c>
      <c r="C20" s="86"/>
      <c r="D20" s="133"/>
      <c r="E20" s="133"/>
      <c r="F20" s="180"/>
      <c r="G20" s="180"/>
    </row>
    <row r="21" spans="2:7" ht="18.600000000000001" customHeight="1">
      <c r="B21" s="61"/>
      <c r="C21" s="68"/>
      <c r="D21" s="68"/>
      <c r="E21" s="68"/>
      <c r="F21" s="68"/>
      <c r="G21" s="68"/>
    </row>
    <row r="22" spans="2:7" ht="18.600000000000001" customHeight="1">
      <c r="B22" s="255" t="s">
        <v>207</v>
      </c>
      <c r="C22" s="256">
        <v>2024</v>
      </c>
      <c r="D22" s="257">
        <v>2023</v>
      </c>
      <c r="E22" s="257">
        <v>2022</v>
      </c>
      <c r="F22" s="257">
        <v>2021</v>
      </c>
      <c r="G22" s="257">
        <v>2020</v>
      </c>
    </row>
    <row r="23" spans="2:7" ht="18.600000000000001" customHeight="1">
      <c r="B23" s="197"/>
      <c r="C23" s="258">
        <v>3307</v>
      </c>
      <c r="D23" s="261">
        <v>4972</v>
      </c>
      <c r="E23" s="261">
        <v>4957</v>
      </c>
      <c r="F23" s="260" t="s">
        <v>194</v>
      </c>
      <c r="G23" s="260" t="s">
        <v>194</v>
      </c>
    </row>
    <row r="24" spans="2:7" ht="18.600000000000001" customHeight="1">
      <c r="B24" s="78" t="s">
        <v>204</v>
      </c>
      <c r="C24" s="86"/>
      <c r="D24" s="68"/>
      <c r="E24" s="68"/>
      <c r="F24" s="68"/>
      <c r="G24" s="68"/>
    </row>
    <row r="25" spans="2:7" ht="19.5">
      <c r="B25" s="61"/>
      <c r="C25" s="68"/>
      <c r="D25" s="61"/>
      <c r="E25" s="61"/>
      <c r="F25" s="61"/>
      <c r="G25" s="61"/>
    </row>
    <row r="26" spans="2:7" ht="19.5">
      <c r="B26" s="61"/>
      <c r="C26" s="68"/>
      <c r="D26" s="61"/>
      <c r="E26" s="61"/>
      <c r="F26" s="61"/>
      <c r="G26" s="61"/>
    </row>
    <row r="27" spans="2:7" ht="19.5">
      <c r="B27" s="61"/>
      <c r="C27" s="68"/>
      <c r="D27" s="61"/>
      <c r="E27" s="61"/>
      <c r="F27" s="61"/>
      <c r="G27" s="61"/>
    </row>
    <row r="28" spans="2:7" ht="19.5">
      <c r="B28" s="61"/>
      <c r="C28" s="68"/>
      <c r="D28" s="61"/>
      <c r="E28" s="61"/>
      <c r="F28" s="61"/>
      <c r="G28" s="61"/>
    </row>
    <row r="29" spans="2:7" ht="19.5">
      <c r="B29" s="61"/>
      <c r="C29" s="68"/>
      <c r="D29" s="61"/>
      <c r="E29" s="61"/>
      <c r="F29" s="61"/>
      <c r="G29" s="61"/>
    </row>
    <row r="30" spans="2:7" ht="19.5">
      <c r="B30" s="61"/>
      <c r="C30" s="68"/>
      <c r="D30" s="61"/>
      <c r="E30" s="61"/>
      <c r="F30" s="61"/>
      <c r="G30" s="61"/>
    </row>
    <row r="31" spans="2:7" ht="19.5">
      <c r="B31" s="61"/>
      <c r="C31" s="68"/>
      <c r="D31" s="61"/>
      <c r="E31" s="61"/>
      <c r="F31" s="61"/>
      <c r="G31" s="61"/>
    </row>
    <row r="32" spans="2:7" ht="19.5">
      <c r="B32" s="61"/>
      <c r="C32" s="68"/>
      <c r="D32" s="61"/>
      <c r="E32" s="61"/>
      <c r="F32" s="61"/>
      <c r="G32" s="61"/>
    </row>
    <row r="33" spans="2:7" ht="19.5">
      <c r="B33" s="61"/>
      <c r="C33" s="68"/>
      <c r="D33" s="61"/>
      <c r="E33" s="61"/>
      <c r="F33" s="61"/>
      <c r="G33" s="61"/>
    </row>
    <row r="34" spans="2:7" ht="19.5">
      <c r="B34" s="61"/>
      <c r="C34" s="68"/>
      <c r="D34" s="61"/>
      <c r="E34" s="61"/>
      <c r="F34" s="61"/>
      <c r="G34" s="61"/>
    </row>
    <row r="35" spans="2:7" ht="19.5">
      <c r="B35" s="61"/>
      <c r="C35" s="68"/>
      <c r="D35" s="61"/>
      <c r="E35" s="61"/>
      <c r="F35" s="61"/>
      <c r="G35" s="61"/>
    </row>
    <row r="36" spans="2:7" ht="19.5">
      <c r="B36" s="61"/>
      <c r="C36" s="68"/>
      <c r="D36" s="61"/>
      <c r="E36" s="61"/>
      <c r="F36" s="61"/>
      <c r="G36" s="61"/>
    </row>
    <row r="37" spans="2:7" ht="19.5">
      <c r="B37" s="61"/>
      <c r="C37" s="68"/>
      <c r="D37" s="61"/>
      <c r="E37" s="61"/>
      <c r="F37" s="61"/>
      <c r="G37" s="61"/>
    </row>
    <row r="38" spans="2:7" ht="19.5">
      <c r="B38" s="61"/>
      <c r="C38" s="68"/>
      <c r="D38" s="61"/>
      <c r="E38" s="61"/>
      <c r="F38" s="61"/>
      <c r="G38" s="61"/>
    </row>
    <row r="39" spans="2:7" ht="19.5">
      <c r="B39" s="61"/>
      <c r="C39" s="68"/>
      <c r="D39" s="61"/>
      <c r="E39" s="61"/>
      <c r="F39" s="61"/>
      <c r="G39" s="61"/>
    </row>
    <row r="40" spans="2:7" ht="19.5">
      <c r="B40" s="61"/>
      <c r="C40" s="68"/>
      <c r="D40" s="61"/>
      <c r="E40" s="61"/>
      <c r="F40" s="61"/>
      <c r="G40" s="61"/>
    </row>
    <row r="41" spans="2:7" ht="19.5">
      <c r="B41" s="61"/>
      <c r="C41" s="68"/>
      <c r="D41" s="61"/>
      <c r="E41" s="61"/>
      <c r="F41" s="61"/>
      <c r="G41" s="61"/>
    </row>
  </sheetData>
  <sheetProtection algorithmName="SHA-512" hashValue="puzreWU2CaJ8gneJJr2S86Jf83rdh2IBkbp0piRXoTOY566RaRfKEQuPuuMKWrki0vJfK6x/ou4hgOjyWguBkg==" saltValue="zxcfXOQfrrwcPCbv0bdN2Q==" spinCount="100000" sheet="1" objects="1" scenarios="1"/>
  <mergeCells count="1">
    <mergeCell ref="B4:G4"/>
  </mergeCells>
  <pageMargins left="0.7" right="0.7" top="0.75" bottom="0.75" header="0.3" footer="0.3"/>
  <pageSetup scale="4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8E700-4B67-448A-8C3A-AD58FEAFEBA9}">
  <sheetPr>
    <tabColor theme="5"/>
    <pageSetUpPr fitToPage="1"/>
  </sheetPr>
  <dimension ref="A1:Y30"/>
  <sheetViews>
    <sheetView showGridLines="0" zoomScaleNormal="100" workbookViewId="0"/>
  </sheetViews>
  <sheetFormatPr defaultColWidth="9.42578125" defaultRowHeight="14.25"/>
  <cols>
    <col min="1" max="1" width="4.42578125" style="2" customWidth="1"/>
    <col min="2" max="2" width="68.5703125" style="2" customWidth="1"/>
    <col min="3" max="3" width="11.5703125" style="2" customWidth="1"/>
    <col min="4" max="4" width="9.42578125" style="2" customWidth="1"/>
    <col min="5" max="22" width="11.85546875" style="2" customWidth="1"/>
    <col min="23" max="23" width="7.5703125" style="13" customWidth="1"/>
    <col min="24" max="24" width="4.42578125" style="2" customWidth="1"/>
    <col min="25" max="16384" width="9.42578125" style="2"/>
  </cols>
  <sheetData>
    <row r="1" spans="1:25" ht="14.45" customHeight="1">
      <c r="W1" s="2"/>
    </row>
    <row r="2" spans="1:25" ht="14.45" customHeight="1">
      <c r="W2" s="2"/>
    </row>
    <row r="3" spans="1:25" ht="14.45" customHeight="1">
      <c r="W3" s="2"/>
    </row>
    <row r="4" spans="1:25" s="9" customFormat="1" ht="33" customHeight="1">
      <c r="B4" s="447" t="s">
        <v>208</v>
      </c>
      <c r="C4" s="447"/>
      <c r="D4" s="447"/>
      <c r="E4" s="447"/>
      <c r="F4" s="447"/>
      <c r="G4" s="447"/>
      <c r="H4" s="447"/>
      <c r="I4" s="447"/>
      <c r="J4" s="447"/>
      <c r="K4" s="447"/>
      <c r="L4" s="447"/>
      <c r="M4" s="447"/>
      <c r="N4" s="447"/>
      <c r="O4" s="447"/>
      <c r="P4" s="447"/>
      <c r="Q4" s="447"/>
      <c r="R4" s="447"/>
      <c r="S4" s="447"/>
      <c r="T4" s="447"/>
      <c r="U4" s="447"/>
      <c r="V4" s="447"/>
      <c r="W4" s="2"/>
      <c r="X4" s="17"/>
    </row>
    <row r="5" spans="1:25" ht="18.600000000000001" customHeight="1">
      <c r="A5" s="61"/>
      <c r="B5" s="61"/>
      <c r="C5" s="61"/>
      <c r="D5" s="61"/>
      <c r="E5" s="61"/>
      <c r="F5" s="61"/>
      <c r="G5" s="61"/>
      <c r="H5" s="61"/>
      <c r="I5" s="61"/>
      <c r="J5" s="61"/>
      <c r="K5" s="61"/>
      <c r="L5" s="61"/>
      <c r="M5" s="61"/>
      <c r="N5" s="61"/>
      <c r="O5" s="61"/>
      <c r="P5" s="61"/>
      <c r="Q5" s="61"/>
      <c r="R5" s="61"/>
      <c r="S5" s="61"/>
      <c r="T5" s="61"/>
      <c r="U5" s="61"/>
      <c r="V5" s="61"/>
      <c r="W5" s="61"/>
      <c r="X5" s="61"/>
      <c r="Y5" s="61"/>
    </row>
    <row r="6" spans="1:25" ht="37.5" customHeight="1">
      <c r="A6" s="61"/>
      <c r="B6" s="445" t="s">
        <v>655</v>
      </c>
      <c r="C6" s="445"/>
      <c r="D6" s="445"/>
      <c r="E6" s="445"/>
      <c r="F6" s="445"/>
      <c r="G6" s="445"/>
      <c r="H6" s="445"/>
      <c r="I6" s="445"/>
      <c r="J6" s="445"/>
      <c r="K6" s="445"/>
      <c r="L6" s="445"/>
      <c r="M6" s="445"/>
      <c r="N6" s="445"/>
      <c r="O6" s="445"/>
      <c r="P6" s="445"/>
      <c r="Q6" s="445"/>
      <c r="R6" s="445"/>
      <c r="S6" s="445"/>
      <c r="T6" s="445"/>
      <c r="U6" s="445"/>
      <c r="V6" s="445"/>
      <c r="W6" s="61"/>
      <c r="X6" s="61"/>
      <c r="Y6" s="61"/>
    </row>
    <row r="7" spans="1:25" ht="18.600000000000001" customHeight="1">
      <c r="A7" s="61"/>
      <c r="B7" s="61"/>
      <c r="C7" s="61"/>
      <c r="D7" s="61"/>
      <c r="E7" s="61"/>
      <c r="F7" s="61"/>
      <c r="G7" s="61"/>
      <c r="H7" s="61"/>
      <c r="I7" s="61"/>
      <c r="J7" s="61"/>
      <c r="K7" s="61"/>
      <c r="L7" s="61"/>
      <c r="M7" s="61"/>
      <c r="N7" s="61"/>
      <c r="O7" s="61"/>
      <c r="P7" s="61"/>
      <c r="Q7" s="61"/>
      <c r="R7" s="61"/>
      <c r="S7" s="61"/>
      <c r="T7" s="61"/>
      <c r="U7" s="61"/>
      <c r="V7" s="61"/>
      <c r="W7" s="61"/>
      <c r="X7" s="61"/>
      <c r="Y7" s="61"/>
    </row>
    <row r="8" spans="1:25" ht="18.600000000000001" customHeight="1">
      <c r="A8" s="61"/>
      <c r="B8" s="255" t="s">
        <v>209</v>
      </c>
      <c r="C8" s="255" t="s">
        <v>210</v>
      </c>
      <c r="D8" s="255" t="s">
        <v>211</v>
      </c>
      <c r="E8" s="492">
        <v>2024</v>
      </c>
      <c r="F8" s="492"/>
      <c r="G8" s="492"/>
      <c r="H8" s="492">
        <v>2023</v>
      </c>
      <c r="I8" s="492"/>
      <c r="J8" s="492"/>
      <c r="K8" s="492">
        <v>2022</v>
      </c>
      <c r="L8" s="492"/>
      <c r="M8" s="492"/>
      <c r="N8" s="492">
        <v>2021</v>
      </c>
      <c r="O8" s="492"/>
      <c r="P8" s="492"/>
      <c r="Q8" s="492">
        <v>2020</v>
      </c>
      <c r="R8" s="492"/>
      <c r="S8" s="492"/>
      <c r="T8" s="492">
        <v>2019</v>
      </c>
      <c r="U8" s="492"/>
      <c r="V8" s="492"/>
      <c r="W8" s="76"/>
      <c r="X8" s="61"/>
      <c r="Y8" s="61"/>
    </row>
    <row r="9" spans="1:25" ht="18.600000000000001" customHeight="1">
      <c r="A9" s="61"/>
      <c r="B9" s="197"/>
      <c r="C9" s="197"/>
      <c r="D9" s="197"/>
      <c r="E9" s="197" t="s">
        <v>138</v>
      </c>
      <c r="F9" s="197" t="s">
        <v>140</v>
      </c>
      <c r="G9" s="197" t="s">
        <v>142</v>
      </c>
      <c r="H9" s="197" t="s">
        <v>138</v>
      </c>
      <c r="I9" s="197" t="s">
        <v>140</v>
      </c>
      <c r="J9" s="197" t="s">
        <v>142</v>
      </c>
      <c r="K9" s="197" t="s">
        <v>138</v>
      </c>
      <c r="L9" s="197" t="s">
        <v>140</v>
      </c>
      <c r="M9" s="197" t="s">
        <v>142</v>
      </c>
      <c r="N9" s="197" t="s">
        <v>138</v>
      </c>
      <c r="O9" s="197" t="s">
        <v>140</v>
      </c>
      <c r="P9" s="197" t="s">
        <v>142</v>
      </c>
      <c r="Q9" s="197" t="s">
        <v>138</v>
      </c>
      <c r="R9" s="197" t="s">
        <v>140</v>
      </c>
      <c r="S9" s="197" t="s">
        <v>142</v>
      </c>
      <c r="T9" s="197" t="s">
        <v>138</v>
      </c>
      <c r="U9" s="197" t="s">
        <v>140</v>
      </c>
      <c r="V9" s="197" t="s">
        <v>142</v>
      </c>
      <c r="W9" s="76"/>
      <c r="X9" s="61"/>
      <c r="Y9" s="61"/>
    </row>
    <row r="10" spans="1:25" ht="18.600000000000001" customHeight="1">
      <c r="A10" s="61"/>
      <c r="B10" s="489" t="s">
        <v>212</v>
      </c>
      <c r="C10" s="197">
        <v>2024</v>
      </c>
      <c r="D10" s="197">
        <v>0.3</v>
      </c>
      <c r="E10" s="266">
        <v>215.44734511641801</v>
      </c>
      <c r="F10" s="266">
        <v>1657.7515746922313</v>
      </c>
      <c r="G10" s="266">
        <v>8597.6858009339194</v>
      </c>
      <c r="H10" s="266">
        <v>200.76072405575999</v>
      </c>
      <c r="I10" s="266">
        <v>1753.39582580203</v>
      </c>
      <c r="J10" s="266">
        <v>9231.1101282578948</v>
      </c>
      <c r="K10" s="266">
        <v>244.61404286010477</v>
      </c>
      <c r="L10" s="266">
        <v>2062.360718506452</v>
      </c>
      <c r="M10" s="266">
        <v>7010.2408675647603</v>
      </c>
      <c r="N10" s="266">
        <v>643.04729334259764</v>
      </c>
      <c r="O10" s="266">
        <v>2812.1901248697491</v>
      </c>
      <c r="P10" s="266">
        <v>3886.8444688258451</v>
      </c>
      <c r="Q10" s="266">
        <v>651.45450398530045</v>
      </c>
      <c r="R10" s="266">
        <v>3209.272343424343</v>
      </c>
      <c r="S10" s="266">
        <v>8318.1015682955403</v>
      </c>
      <c r="T10" s="266">
        <v>555.22273624059903</v>
      </c>
      <c r="U10" s="266">
        <v>4550.4035040861518</v>
      </c>
      <c r="V10" s="266">
        <v>17629.925294907232</v>
      </c>
      <c r="W10" s="76"/>
      <c r="X10" s="61"/>
      <c r="Y10" s="61"/>
    </row>
    <row r="11" spans="1:25" ht="34.5" customHeight="1">
      <c r="A11" s="61"/>
      <c r="B11" s="489"/>
      <c r="C11" s="197"/>
      <c r="D11" s="197"/>
      <c r="E11" s="493">
        <v>10470.884720742568</v>
      </c>
      <c r="F11" s="493"/>
      <c r="G11" s="493"/>
      <c r="H11" s="493">
        <v>11185.266678115684</v>
      </c>
      <c r="I11" s="493"/>
      <c r="J11" s="493"/>
      <c r="K11" s="493">
        <v>9317.215628931317</v>
      </c>
      <c r="L11" s="493"/>
      <c r="M11" s="493"/>
      <c r="N11" s="493">
        <v>7342.0818870381918</v>
      </c>
      <c r="O11" s="493"/>
      <c r="P11" s="493"/>
      <c r="Q11" s="493">
        <v>12178.828415705184</v>
      </c>
      <c r="R11" s="493"/>
      <c r="S11" s="493"/>
      <c r="T11" s="493">
        <v>22735.551535233983</v>
      </c>
      <c r="U11" s="493"/>
      <c r="V11" s="493"/>
      <c r="W11" s="76"/>
      <c r="X11" s="61"/>
      <c r="Y11" s="61"/>
    </row>
    <row r="12" spans="1:25" ht="18.600000000000001" customHeight="1">
      <c r="A12" s="61"/>
      <c r="B12" s="489" t="s">
        <v>213</v>
      </c>
      <c r="C12" s="197">
        <v>2023</v>
      </c>
      <c r="D12" s="197" t="s">
        <v>214</v>
      </c>
      <c r="E12" s="267" t="s">
        <v>194</v>
      </c>
      <c r="F12" s="267" t="s">
        <v>194</v>
      </c>
      <c r="G12" s="267" t="s">
        <v>194</v>
      </c>
      <c r="H12" s="266">
        <v>200.76072405575999</v>
      </c>
      <c r="I12" s="266">
        <v>1753.39582580203</v>
      </c>
      <c r="J12" s="266">
        <v>7338.12169562082</v>
      </c>
      <c r="K12" s="266">
        <v>244.61404286010477</v>
      </c>
      <c r="L12" s="266">
        <v>2062.360718506452</v>
      </c>
      <c r="M12" s="266">
        <v>6055.497423154593</v>
      </c>
      <c r="N12" s="266">
        <v>643.04729334259764</v>
      </c>
      <c r="O12" s="266">
        <v>2812.1901248697491</v>
      </c>
      <c r="P12" s="266">
        <v>3944.6012015593515</v>
      </c>
      <c r="Q12" s="266">
        <v>651.45450398530045</v>
      </c>
      <c r="R12" s="266">
        <v>3209.272343424343</v>
      </c>
      <c r="S12" s="266">
        <v>6537.5335593345972</v>
      </c>
      <c r="T12" s="266">
        <v>555.22273624059903</v>
      </c>
      <c r="U12" s="266">
        <v>4550.4035040861518</v>
      </c>
      <c r="V12" s="266">
        <v>12196.094957843887</v>
      </c>
      <c r="W12" s="76"/>
      <c r="X12" s="61"/>
      <c r="Y12" s="61"/>
    </row>
    <row r="13" spans="1:25" ht="57" customHeight="1">
      <c r="A13" s="61"/>
      <c r="B13" s="489"/>
      <c r="C13" s="197"/>
      <c r="D13" s="197"/>
      <c r="E13" s="495" t="s">
        <v>194</v>
      </c>
      <c r="F13" s="495"/>
      <c r="G13" s="495"/>
      <c r="H13" s="493">
        <v>9292.2782454786102</v>
      </c>
      <c r="I13" s="493"/>
      <c r="J13" s="493"/>
      <c r="K13" s="268">
        <v>8362.4721845211498</v>
      </c>
      <c r="L13" s="268"/>
      <c r="M13" s="268"/>
      <c r="N13" s="268">
        <v>7399.8386197716982</v>
      </c>
      <c r="O13" s="268"/>
      <c r="P13" s="268"/>
      <c r="Q13" s="268">
        <v>10398.260406744241</v>
      </c>
      <c r="R13" s="268"/>
      <c r="S13" s="268"/>
      <c r="T13" s="493">
        <v>17301.721198170639</v>
      </c>
      <c r="U13" s="493"/>
      <c r="V13" s="493"/>
      <c r="W13" s="76"/>
      <c r="X13" s="61"/>
      <c r="Y13" s="61"/>
    </row>
    <row r="14" spans="1:25" ht="18.600000000000001" customHeight="1">
      <c r="A14" s="61"/>
      <c r="B14" s="489" t="s">
        <v>215</v>
      </c>
      <c r="C14" s="197">
        <v>2022</v>
      </c>
      <c r="D14" s="197" t="s">
        <v>216</v>
      </c>
      <c r="E14" s="267" t="s">
        <v>194</v>
      </c>
      <c r="F14" s="267" t="s">
        <v>194</v>
      </c>
      <c r="G14" s="267" t="s">
        <v>194</v>
      </c>
      <c r="H14" s="267" t="s">
        <v>194</v>
      </c>
      <c r="I14" s="267" t="s">
        <v>194</v>
      </c>
      <c r="J14" s="267" t="s">
        <v>194</v>
      </c>
      <c r="K14" s="266">
        <v>468</v>
      </c>
      <c r="L14" s="266">
        <v>1871</v>
      </c>
      <c r="M14" s="266">
        <v>4641</v>
      </c>
      <c r="N14" s="266">
        <v>787</v>
      </c>
      <c r="O14" s="266">
        <v>2786</v>
      </c>
      <c r="P14" s="266">
        <v>2650.938382409221</v>
      </c>
      <c r="Q14" s="266">
        <v>810</v>
      </c>
      <c r="R14" s="266">
        <v>3119</v>
      </c>
      <c r="S14" s="266">
        <v>4956.5685489817961</v>
      </c>
      <c r="T14" s="266">
        <v>790</v>
      </c>
      <c r="U14" s="266">
        <v>4480</v>
      </c>
      <c r="V14" s="266">
        <v>10340.681747337361</v>
      </c>
      <c r="W14" s="76"/>
      <c r="X14" s="61"/>
      <c r="Y14" s="61"/>
    </row>
    <row r="15" spans="1:25" ht="18.600000000000001" customHeight="1">
      <c r="A15" s="61"/>
      <c r="B15" s="489"/>
      <c r="C15" s="197"/>
      <c r="D15" s="197"/>
      <c r="E15" s="494" t="s">
        <v>194</v>
      </c>
      <c r="F15" s="494"/>
      <c r="G15" s="494"/>
      <c r="H15" s="494" t="s">
        <v>194</v>
      </c>
      <c r="I15" s="494"/>
      <c r="J15" s="494"/>
      <c r="K15" s="493">
        <v>6979</v>
      </c>
      <c r="L15" s="493"/>
      <c r="M15" s="493"/>
      <c r="N15" s="493">
        <v>6224</v>
      </c>
      <c r="O15" s="493"/>
      <c r="P15" s="493"/>
      <c r="Q15" s="493">
        <v>8886</v>
      </c>
      <c r="R15" s="493"/>
      <c r="S15" s="493"/>
      <c r="T15" s="493">
        <v>15611</v>
      </c>
      <c r="U15" s="493"/>
      <c r="V15" s="493"/>
      <c r="W15" s="76"/>
      <c r="X15" s="61"/>
      <c r="Y15" s="61"/>
    </row>
    <row r="16" spans="1:25" ht="18.600000000000001" customHeight="1">
      <c r="A16" s="61"/>
      <c r="B16" s="489" t="s">
        <v>217</v>
      </c>
      <c r="C16" s="197" t="s">
        <v>218</v>
      </c>
      <c r="D16" s="197" t="s">
        <v>219</v>
      </c>
      <c r="E16" s="267" t="s">
        <v>194</v>
      </c>
      <c r="F16" s="267" t="s">
        <v>194</v>
      </c>
      <c r="G16" s="267" t="s">
        <v>194</v>
      </c>
      <c r="H16" s="267" t="s">
        <v>194</v>
      </c>
      <c r="I16" s="267" t="s">
        <v>194</v>
      </c>
      <c r="J16" s="267" t="s">
        <v>194</v>
      </c>
      <c r="K16" s="267" t="s">
        <v>194</v>
      </c>
      <c r="L16" s="267" t="s">
        <v>194</v>
      </c>
      <c r="M16" s="267" t="s">
        <v>194</v>
      </c>
      <c r="N16" s="266">
        <v>787</v>
      </c>
      <c r="O16" s="266">
        <v>2786</v>
      </c>
      <c r="P16" s="266">
        <v>1161</v>
      </c>
      <c r="Q16" s="266">
        <v>810</v>
      </c>
      <c r="R16" s="266">
        <v>3119</v>
      </c>
      <c r="S16" s="266">
        <v>3942</v>
      </c>
      <c r="T16" s="266">
        <v>790</v>
      </c>
      <c r="U16" s="266">
        <v>4480</v>
      </c>
      <c r="V16" s="266">
        <v>9960</v>
      </c>
      <c r="W16" s="76"/>
      <c r="X16" s="61"/>
      <c r="Y16" s="61"/>
    </row>
    <row r="17" spans="1:25" ht="18.600000000000001" customHeight="1">
      <c r="A17" s="61"/>
      <c r="B17" s="489"/>
      <c r="C17" s="197"/>
      <c r="D17" s="197"/>
      <c r="E17" s="494" t="s">
        <v>194</v>
      </c>
      <c r="F17" s="494"/>
      <c r="G17" s="494"/>
      <c r="H17" s="494" t="s">
        <v>194</v>
      </c>
      <c r="I17" s="494"/>
      <c r="J17" s="494"/>
      <c r="K17" s="269" t="s">
        <v>194</v>
      </c>
      <c r="L17" s="269"/>
      <c r="M17" s="269"/>
      <c r="N17" s="493">
        <v>4734</v>
      </c>
      <c r="O17" s="493"/>
      <c r="P17" s="493"/>
      <c r="Q17" s="493">
        <v>7871</v>
      </c>
      <c r="R17" s="493"/>
      <c r="S17" s="493"/>
      <c r="T17" s="493">
        <v>15230</v>
      </c>
      <c r="U17" s="493"/>
      <c r="V17" s="493"/>
      <c r="W17" s="76"/>
      <c r="X17" s="61"/>
      <c r="Y17" s="61"/>
    </row>
    <row r="18" spans="1:25" ht="19.5">
      <c r="A18" s="61"/>
      <c r="B18" s="61"/>
      <c r="C18" s="61"/>
      <c r="D18" s="61"/>
      <c r="E18" s="61"/>
      <c r="F18" s="61"/>
      <c r="G18" s="61"/>
      <c r="H18" s="61"/>
      <c r="I18" s="61"/>
      <c r="J18" s="61"/>
      <c r="K18" s="61"/>
      <c r="L18" s="61"/>
      <c r="M18" s="61"/>
      <c r="N18" s="61"/>
      <c r="O18" s="61"/>
      <c r="P18" s="61"/>
      <c r="Q18" s="61"/>
      <c r="R18" s="61"/>
      <c r="S18" s="61"/>
      <c r="T18" s="61"/>
      <c r="U18" s="61"/>
      <c r="V18" s="61"/>
      <c r="W18" s="64"/>
      <c r="X18" s="61"/>
      <c r="Y18" s="61"/>
    </row>
    <row r="19" spans="1:25" ht="19.5">
      <c r="A19" s="61"/>
      <c r="B19" s="61"/>
      <c r="C19" s="61"/>
      <c r="D19" s="61"/>
      <c r="E19" s="61"/>
      <c r="F19" s="61"/>
      <c r="G19" s="61"/>
      <c r="H19" s="61"/>
      <c r="I19" s="61"/>
      <c r="J19" s="61"/>
      <c r="K19" s="61"/>
      <c r="L19" s="61"/>
      <c r="M19" s="61"/>
      <c r="N19" s="61"/>
      <c r="O19" s="61"/>
      <c r="P19" s="61"/>
      <c r="Q19" s="61"/>
      <c r="R19" s="61"/>
      <c r="S19" s="61"/>
      <c r="T19" s="61"/>
      <c r="U19" s="61"/>
      <c r="V19" s="61"/>
      <c r="W19" s="64"/>
      <c r="X19" s="61"/>
      <c r="Y19" s="61"/>
    </row>
    <row r="20" spans="1:25" ht="19.5">
      <c r="A20" s="61"/>
      <c r="B20" s="61"/>
      <c r="C20" s="61"/>
      <c r="D20" s="61"/>
      <c r="E20" s="61"/>
      <c r="F20" s="61"/>
      <c r="G20" s="61"/>
      <c r="H20" s="61"/>
      <c r="I20" s="61"/>
      <c r="J20" s="61"/>
      <c r="K20" s="61"/>
      <c r="L20" s="61"/>
      <c r="M20" s="61"/>
      <c r="N20" s="61"/>
      <c r="O20" s="61"/>
      <c r="P20" s="61"/>
      <c r="Q20" s="61"/>
      <c r="R20" s="61"/>
      <c r="S20" s="61"/>
      <c r="T20" s="61"/>
      <c r="U20" s="61"/>
      <c r="V20" s="61"/>
      <c r="W20" s="64"/>
      <c r="X20" s="61"/>
      <c r="Y20" s="61"/>
    </row>
    <row r="21" spans="1:25" ht="19.5">
      <c r="A21" s="61"/>
      <c r="B21" s="61"/>
      <c r="C21" s="61"/>
      <c r="D21" s="61"/>
      <c r="E21" s="61"/>
      <c r="F21" s="61"/>
      <c r="G21" s="61"/>
      <c r="H21" s="61"/>
      <c r="I21" s="61"/>
      <c r="J21" s="61"/>
      <c r="K21" s="61"/>
      <c r="L21" s="61"/>
      <c r="M21" s="61"/>
      <c r="N21" s="61"/>
      <c r="O21" s="61"/>
      <c r="P21" s="61"/>
      <c r="Q21" s="61"/>
      <c r="R21" s="61"/>
      <c r="S21" s="61"/>
      <c r="T21" s="61"/>
      <c r="U21" s="61"/>
      <c r="V21" s="61"/>
      <c r="W21" s="64"/>
      <c r="X21" s="61"/>
      <c r="Y21" s="61"/>
    </row>
    <row r="22" spans="1:25" ht="19.5">
      <c r="A22" s="61"/>
      <c r="B22" s="61"/>
      <c r="C22" s="61"/>
      <c r="D22" s="61"/>
      <c r="E22" s="61"/>
      <c r="F22" s="61"/>
      <c r="G22" s="61"/>
      <c r="H22" s="61"/>
      <c r="I22" s="61"/>
      <c r="J22" s="61"/>
      <c r="K22" s="61"/>
      <c r="L22" s="61"/>
      <c r="M22" s="61"/>
      <c r="N22" s="61"/>
      <c r="O22" s="61"/>
      <c r="P22" s="61"/>
      <c r="Q22" s="61"/>
      <c r="R22" s="61"/>
      <c r="S22" s="61"/>
      <c r="T22" s="61"/>
      <c r="U22" s="61"/>
      <c r="V22" s="61"/>
      <c r="W22" s="64"/>
      <c r="X22" s="61"/>
      <c r="Y22" s="61"/>
    </row>
    <row r="23" spans="1:25" ht="19.5">
      <c r="A23" s="61"/>
      <c r="B23" s="61"/>
      <c r="C23" s="61"/>
      <c r="D23" s="61"/>
      <c r="E23" s="61"/>
      <c r="F23" s="61"/>
      <c r="G23" s="61"/>
      <c r="H23" s="61"/>
      <c r="I23" s="61"/>
      <c r="J23" s="61"/>
      <c r="K23" s="61"/>
      <c r="L23" s="61"/>
      <c r="M23" s="61"/>
      <c r="N23" s="61"/>
      <c r="O23" s="61"/>
      <c r="P23" s="61"/>
      <c r="Q23" s="61"/>
      <c r="R23" s="61"/>
      <c r="S23" s="61"/>
      <c r="T23" s="61"/>
      <c r="U23" s="61"/>
      <c r="V23" s="61"/>
      <c r="W23" s="64"/>
      <c r="X23" s="61"/>
      <c r="Y23" s="61"/>
    </row>
    <row r="24" spans="1:25" ht="19.5">
      <c r="A24" s="61"/>
      <c r="B24" s="61"/>
      <c r="C24" s="61"/>
      <c r="D24" s="61"/>
      <c r="E24" s="61"/>
      <c r="F24" s="61"/>
      <c r="G24" s="61"/>
      <c r="H24" s="61"/>
      <c r="I24" s="61"/>
      <c r="J24" s="61"/>
      <c r="K24" s="61"/>
      <c r="L24" s="61"/>
      <c r="M24" s="61"/>
      <c r="N24" s="61"/>
      <c r="O24" s="61"/>
      <c r="P24" s="61"/>
      <c r="Q24" s="61"/>
      <c r="R24" s="61"/>
      <c r="S24" s="61"/>
      <c r="T24" s="61"/>
      <c r="U24" s="61"/>
      <c r="V24" s="61"/>
      <c r="W24" s="64"/>
      <c r="X24" s="61"/>
      <c r="Y24" s="61"/>
    </row>
    <row r="25" spans="1:25" ht="19.5">
      <c r="A25" s="61"/>
      <c r="B25" s="61"/>
      <c r="C25" s="61"/>
      <c r="D25" s="61"/>
      <c r="E25" s="61"/>
      <c r="F25" s="61"/>
      <c r="G25" s="61"/>
      <c r="H25" s="61"/>
      <c r="I25" s="61"/>
      <c r="J25" s="61"/>
      <c r="K25" s="61"/>
      <c r="L25" s="61"/>
      <c r="M25" s="61"/>
      <c r="N25" s="61"/>
      <c r="O25" s="61"/>
      <c r="P25" s="61"/>
      <c r="Q25" s="61"/>
      <c r="R25" s="61"/>
      <c r="S25" s="61"/>
      <c r="T25" s="61"/>
      <c r="U25" s="61"/>
      <c r="V25" s="61"/>
      <c r="W25" s="64"/>
      <c r="X25" s="61"/>
      <c r="Y25" s="61"/>
    </row>
    <row r="26" spans="1:25" ht="19.5">
      <c r="A26" s="61"/>
      <c r="B26" s="61"/>
      <c r="C26" s="61"/>
      <c r="D26" s="61"/>
      <c r="E26" s="61"/>
      <c r="F26" s="61"/>
      <c r="G26" s="61"/>
      <c r="H26" s="61"/>
      <c r="I26" s="61"/>
      <c r="J26" s="61"/>
      <c r="K26" s="61"/>
      <c r="L26" s="61"/>
      <c r="M26" s="61"/>
      <c r="N26" s="61"/>
      <c r="O26" s="61"/>
      <c r="P26" s="61"/>
      <c r="Q26" s="61"/>
      <c r="R26" s="61"/>
      <c r="S26" s="61"/>
      <c r="T26" s="61"/>
      <c r="U26" s="61"/>
      <c r="V26" s="61"/>
      <c r="W26" s="64"/>
      <c r="X26" s="61"/>
      <c r="Y26" s="61"/>
    </row>
    <row r="27" spans="1:25" ht="19.5">
      <c r="A27" s="61"/>
      <c r="B27" s="61"/>
      <c r="C27" s="61"/>
      <c r="D27" s="61"/>
      <c r="E27" s="61"/>
      <c r="F27" s="61"/>
      <c r="G27" s="61"/>
      <c r="H27" s="61"/>
      <c r="I27" s="61"/>
      <c r="J27" s="61"/>
      <c r="K27" s="61"/>
      <c r="L27" s="61"/>
      <c r="M27" s="61"/>
      <c r="N27" s="61"/>
      <c r="O27" s="61"/>
      <c r="P27" s="61"/>
      <c r="Q27" s="61"/>
      <c r="R27" s="61"/>
      <c r="S27" s="61"/>
      <c r="T27" s="61"/>
      <c r="U27" s="61"/>
      <c r="V27" s="61"/>
      <c r="W27" s="64"/>
      <c r="X27" s="61"/>
      <c r="Y27" s="61"/>
    </row>
    <row r="28" spans="1:25" ht="19.5">
      <c r="A28" s="61"/>
      <c r="B28" s="61"/>
      <c r="C28" s="61"/>
      <c r="D28" s="61"/>
      <c r="E28" s="61"/>
      <c r="F28" s="61"/>
      <c r="G28" s="61"/>
      <c r="H28" s="61"/>
      <c r="I28" s="61"/>
      <c r="J28" s="61"/>
      <c r="K28" s="61"/>
      <c r="L28" s="61"/>
      <c r="M28" s="61"/>
      <c r="N28" s="61"/>
      <c r="O28" s="61"/>
      <c r="P28" s="61"/>
      <c r="Q28" s="61"/>
      <c r="R28" s="61"/>
      <c r="S28" s="61"/>
      <c r="T28" s="61"/>
      <c r="U28" s="61"/>
      <c r="V28" s="61"/>
      <c r="W28" s="64"/>
      <c r="X28" s="61"/>
      <c r="Y28" s="61"/>
    </row>
    <row r="29" spans="1:25" ht="19.5">
      <c r="A29" s="61"/>
      <c r="B29" s="61"/>
      <c r="C29" s="61"/>
      <c r="D29" s="61"/>
      <c r="E29" s="61"/>
      <c r="F29" s="61"/>
      <c r="G29" s="61"/>
      <c r="H29" s="61"/>
      <c r="I29" s="61"/>
      <c r="J29" s="61"/>
      <c r="K29" s="61"/>
      <c r="L29" s="61"/>
      <c r="M29" s="61"/>
      <c r="N29" s="61"/>
      <c r="O29" s="61"/>
      <c r="P29" s="61"/>
      <c r="Q29" s="61"/>
      <c r="R29" s="61"/>
      <c r="S29" s="61"/>
      <c r="T29" s="61"/>
      <c r="U29" s="61"/>
      <c r="V29" s="61"/>
      <c r="W29" s="64"/>
      <c r="X29" s="61"/>
      <c r="Y29" s="61"/>
    </row>
    <row r="30" spans="1:25" ht="19.5">
      <c r="A30" s="61"/>
      <c r="B30" s="61"/>
      <c r="C30" s="61"/>
      <c r="D30" s="61"/>
      <c r="E30" s="61"/>
      <c r="F30" s="61"/>
      <c r="G30" s="61"/>
      <c r="H30" s="61"/>
      <c r="I30" s="61"/>
      <c r="J30" s="61"/>
      <c r="K30" s="61"/>
      <c r="L30" s="61"/>
      <c r="M30" s="61"/>
      <c r="N30" s="61"/>
      <c r="O30" s="61"/>
      <c r="P30" s="61"/>
      <c r="Q30" s="61"/>
      <c r="R30" s="61"/>
      <c r="S30" s="61"/>
      <c r="T30" s="61"/>
      <c r="U30" s="61"/>
      <c r="V30" s="61"/>
      <c r="W30" s="64"/>
      <c r="X30" s="61"/>
      <c r="Y30" s="61"/>
    </row>
  </sheetData>
  <sheetProtection algorithmName="SHA-512" hashValue="eJLbyUBwFAEUXjl3E6Dxg2Ydcp+PC+7TE4Bac8R5zuQ5yxyHY5pGbrBoWRFqly2k7dIagsPSmHHhgjbrJ0P7ZA==" saltValue="7RoR1Sn+utEfsB2+1Y+wRA==" spinCount="100000" sheet="1" objects="1" scenarios="1"/>
  <mergeCells count="32">
    <mergeCell ref="K15:M15"/>
    <mergeCell ref="N15:P15"/>
    <mergeCell ref="N17:P17"/>
    <mergeCell ref="Q15:S15"/>
    <mergeCell ref="Q17:S17"/>
    <mergeCell ref="T15:V15"/>
    <mergeCell ref="T17:V17"/>
    <mergeCell ref="B4:V4"/>
    <mergeCell ref="B6:V6"/>
    <mergeCell ref="B16:B17"/>
    <mergeCell ref="E17:G17"/>
    <mergeCell ref="H17:J17"/>
    <mergeCell ref="B12:B13"/>
    <mergeCell ref="E13:G13"/>
    <mergeCell ref="H13:J13"/>
    <mergeCell ref="B14:B15"/>
    <mergeCell ref="E15:G15"/>
    <mergeCell ref="H15:J15"/>
    <mergeCell ref="E8:G8"/>
    <mergeCell ref="H8:J8"/>
    <mergeCell ref="K8:M8"/>
    <mergeCell ref="N8:P8"/>
    <mergeCell ref="Q8:S8"/>
    <mergeCell ref="T8:V8"/>
    <mergeCell ref="T13:V13"/>
    <mergeCell ref="B10:B11"/>
    <mergeCell ref="E11:G11"/>
    <mergeCell ref="H11:J11"/>
    <mergeCell ref="K11:M11"/>
    <mergeCell ref="N11:P11"/>
    <mergeCell ref="Q11:S11"/>
    <mergeCell ref="T11:V11"/>
  </mergeCells>
  <pageMargins left="0.7" right="0.7" top="0.75" bottom="0.75" header="0.3" footer="0.3"/>
  <pageSetup scale="5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theme="5"/>
    <pageSetUpPr fitToPage="1"/>
  </sheetPr>
  <dimension ref="A1:I106"/>
  <sheetViews>
    <sheetView showGridLines="0" zoomScaleNormal="100" workbookViewId="0">
      <selection activeCell="G20" sqref="G20"/>
    </sheetView>
  </sheetViews>
  <sheetFormatPr defaultColWidth="9.42578125" defaultRowHeight="15"/>
  <cols>
    <col min="1" max="1" width="4.42578125" style="3" customWidth="1"/>
    <col min="2" max="2" width="50.5703125" style="3" customWidth="1"/>
    <col min="3" max="8" width="20.5703125" style="37" customWidth="1"/>
    <col min="9" max="9" width="4.42578125" style="3" customWidth="1"/>
    <col min="10" max="11" width="9.42578125" style="3" customWidth="1"/>
    <col min="12" max="16384" width="9.42578125" style="3"/>
  </cols>
  <sheetData>
    <row r="1" spans="1:9" ht="14.45" customHeight="1"/>
    <row r="2" spans="1:9" ht="14.45" customHeight="1"/>
    <row r="3" spans="1:9" ht="14.45" customHeight="1"/>
    <row r="4" spans="1:9" ht="33.75">
      <c r="B4" s="447" t="s">
        <v>220</v>
      </c>
      <c r="C4" s="447"/>
      <c r="D4" s="447"/>
      <c r="E4" s="447"/>
      <c r="F4" s="447"/>
      <c r="G4" s="447"/>
      <c r="H4" s="447"/>
    </row>
    <row r="5" spans="1:9" ht="18.600000000000001" customHeight="1">
      <c r="A5" s="89"/>
      <c r="B5" s="89"/>
      <c r="C5" s="90"/>
      <c r="D5" s="90"/>
      <c r="E5" s="90"/>
      <c r="F5" s="90"/>
      <c r="G5" s="90"/>
      <c r="H5" s="90"/>
    </row>
    <row r="6" spans="1:9" ht="36" customHeight="1">
      <c r="A6" s="89"/>
      <c r="B6" s="497" t="s">
        <v>221</v>
      </c>
      <c r="C6" s="497"/>
      <c r="D6" s="497"/>
      <c r="E6" s="497"/>
      <c r="F6" s="497"/>
      <c r="G6" s="497"/>
      <c r="H6" s="497"/>
    </row>
    <row r="7" spans="1:9" ht="20.25">
      <c r="A7" s="89"/>
      <c r="B7" s="282"/>
      <c r="C7" s="282"/>
      <c r="D7" s="282"/>
      <c r="E7" s="282"/>
      <c r="F7" s="282"/>
      <c r="G7" s="282"/>
      <c r="H7" s="282"/>
    </row>
    <row r="8" spans="1:9" ht="18.75" customHeight="1">
      <c r="A8" s="89"/>
      <c r="B8" s="351" t="s">
        <v>222</v>
      </c>
      <c r="C8" s="282"/>
      <c r="D8" s="282"/>
      <c r="E8" s="282"/>
      <c r="F8" s="282"/>
      <c r="G8" s="282"/>
      <c r="H8" s="282"/>
    </row>
    <row r="9" spans="1:9" ht="18.600000000000001" customHeight="1">
      <c r="A9" s="89"/>
      <c r="B9" s="89"/>
      <c r="C9" s="90"/>
      <c r="D9" s="90"/>
      <c r="E9" s="90"/>
      <c r="F9" s="90"/>
      <c r="G9" s="90"/>
      <c r="H9" s="90"/>
    </row>
    <row r="10" spans="1:9" ht="18.600000000000001" customHeight="1">
      <c r="A10" s="89"/>
      <c r="B10" s="183" t="s">
        <v>223</v>
      </c>
      <c r="C10" s="185">
        <v>2024</v>
      </c>
      <c r="D10" s="185">
        <v>2023</v>
      </c>
      <c r="E10" s="185">
        <v>2022</v>
      </c>
      <c r="F10" s="185">
        <v>2021</v>
      </c>
      <c r="G10" s="185">
        <v>2020</v>
      </c>
      <c r="H10" s="185">
        <v>2019</v>
      </c>
    </row>
    <row r="11" spans="1:9" s="15" customFormat="1" ht="18.600000000000001" customHeight="1">
      <c r="A11" s="85"/>
      <c r="B11" s="184" t="s">
        <v>224</v>
      </c>
      <c r="C11" s="399">
        <v>465216</v>
      </c>
      <c r="D11" s="272">
        <v>450964.73358904099</v>
      </c>
      <c r="E11" s="272">
        <v>463332.13490410999</v>
      </c>
      <c r="F11" s="272">
        <v>509522.28300000005</v>
      </c>
      <c r="G11" s="272">
        <v>528109.54874316906</v>
      </c>
      <c r="H11" s="272">
        <v>539812.79328767129</v>
      </c>
      <c r="I11" s="3"/>
    </row>
    <row r="12" spans="1:9" ht="18.600000000000001" customHeight="1">
      <c r="A12" s="89"/>
      <c r="B12" s="184" t="s">
        <v>44</v>
      </c>
      <c r="C12" s="399">
        <v>301531</v>
      </c>
      <c r="D12" s="272">
        <v>264178.28030137002</v>
      </c>
      <c r="E12" s="272">
        <v>254837.380164384</v>
      </c>
      <c r="F12" s="272">
        <v>286443</v>
      </c>
      <c r="G12" s="272">
        <v>293901.22732240398</v>
      </c>
      <c r="H12" s="272">
        <v>306041.09287671238</v>
      </c>
    </row>
    <row r="13" spans="1:9" ht="18.600000000000001" customHeight="1">
      <c r="A13" s="89"/>
      <c r="B13" s="184" t="s">
        <v>52</v>
      </c>
      <c r="C13" s="399">
        <v>46527</v>
      </c>
      <c r="D13" s="272">
        <v>48590.926027397298</v>
      </c>
      <c r="E13" s="272">
        <v>51105</v>
      </c>
      <c r="F13" s="272">
        <v>52306</v>
      </c>
      <c r="G13" s="272">
        <v>63332.027322404399</v>
      </c>
      <c r="H13" s="272">
        <v>70189.547945205486</v>
      </c>
    </row>
    <row r="14" spans="1:9" ht="18.600000000000001" customHeight="1">
      <c r="A14" s="89"/>
      <c r="B14" s="184" t="s">
        <v>62</v>
      </c>
      <c r="C14" s="399">
        <v>30587</v>
      </c>
      <c r="D14" s="272">
        <v>33917</v>
      </c>
      <c r="E14" s="272">
        <v>34124.994520547902</v>
      </c>
      <c r="F14" s="272">
        <v>37208</v>
      </c>
      <c r="G14" s="272">
        <v>37809.5464480874</v>
      </c>
      <c r="H14" s="272">
        <v>41318.520547945205</v>
      </c>
    </row>
    <row r="15" spans="1:9" ht="18.600000000000001" customHeight="1">
      <c r="A15" s="89"/>
      <c r="B15" s="184" t="s">
        <v>57</v>
      </c>
      <c r="C15" s="399">
        <v>22309</v>
      </c>
      <c r="D15" s="272">
        <v>23640.479452054798</v>
      </c>
      <c r="E15" s="272">
        <v>26819.183972602699</v>
      </c>
      <c r="F15" s="272">
        <v>30880</v>
      </c>
      <c r="G15" s="272">
        <v>35779.475409836101</v>
      </c>
      <c r="H15" s="272">
        <v>33947.635068493153</v>
      </c>
    </row>
    <row r="16" spans="1:9" ht="18.600000000000001" customHeight="1">
      <c r="A16" s="89"/>
      <c r="B16" s="184" t="s">
        <v>225</v>
      </c>
      <c r="C16" s="399">
        <v>23670</v>
      </c>
      <c r="D16" s="272">
        <v>23938.16</v>
      </c>
      <c r="E16" s="272">
        <v>26200.635999999999</v>
      </c>
      <c r="F16" s="272">
        <v>26781</v>
      </c>
      <c r="G16" s="272">
        <v>27735.87</v>
      </c>
      <c r="H16" s="272">
        <v>29861.040000000001</v>
      </c>
    </row>
    <row r="17" spans="1:8" ht="18.600000000000001" customHeight="1">
      <c r="A17" s="89"/>
      <c r="B17" s="184" t="s">
        <v>226</v>
      </c>
      <c r="C17" s="399">
        <v>1047</v>
      </c>
      <c r="D17" s="272">
        <v>1046.88780821918</v>
      </c>
      <c r="E17" s="272">
        <v>1047</v>
      </c>
      <c r="F17" s="272">
        <v>1047</v>
      </c>
      <c r="G17" s="272">
        <v>1046.8240437158499</v>
      </c>
      <c r="H17" s="272">
        <v>1046.6500000000001</v>
      </c>
    </row>
    <row r="18" spans="1:8" ht="18.600000000000001" customHeight="1">
      <c r="A18" s="89"/>
      <c r="B18" s="184" t="s">
        <v>227</v>
      </c>
      <c r="C18" s="399">
        <v>39545</v>
      </c>
      <c r="D18" s="272">
        <v>39545</v>
      </c>
      <c r="E18" s="272">
        <v>50151.386821917797</v>
      </c>
      <c r="F18" s="272">
        <v>60027</v>
      </c>
      <c r="G18" s="272">
        <v>53673.578196721297</v>
      </c>
      <c r="H18" s="272">
        <v>42577.306849315071</v>
      </c>
    </row>
    <row r="19" spans="1:8" ht="18.600000000000001" customHeight="1">
      <c r="A19" s="89"/>
      <c r="B19" s="184" t="s">
        <v>228</v>
      </c>
      <c r="C19" s="273" t="s">
        <v>194</v>
      </c>
      <c r="D19" s="272">
        <v>16108</v>
      </c>
      <c r="E19" s="272">
        <v>19046.553424657501</v>
      </c>
      <c r="F19" s="272">
        <v>14831</v>
      </c>
      <c r="G19" s="272">
        <v>14831</v>
      </c>
      <c r="H19" s="272">
        <v>14831</v>
      </c>
    </row>
    <row r="20" spans="1:8" ht="18.600000000000001" customHeight="1">
      <c r="A20" s="89"/>
      <c r="B20" s="89"/>
      <c r="C20" s="90"/>
      <c r="D20" s="90"/>
      <c r="E20" s="90"/>
      <c r="F20" s="90"/>
      <c r="G20" s="90"/>
      <c r="H20" s="90"/>
    </row>
    <row r="21" spans="1:8" ht="18.600000000000001" customHeight="1">
      <c r="A21" s="89"/>
      <c r="B21" s="183" t="s">
        <v>229</v>
      </c>
      <c r="C21" s="185">
        <v>2024</v>
      </c>
      <c r="D21" s="185">
        <v>2023</v>
      </c>
      <c r="E21" s="185">
        <v>2022</v>
      </c>
      <c r="F21" s="185">
        <v>2021</v>
      </c>
      <c r="G21" s="185">
        <v>2020</v>
      </c>
      <c r="H21" s="185">
        <v>2019</v>
      </c>
    </row>
    <row r="22" spans="1:8" ht="18.600000000000001" customHeight="1">
      <c r="A22" s="89"/>
      <c r="B22" s="274" t="s">
        <v>224</v>
      </c>
      <c r="C22" s="399">
        <v>20063</v>
      </c>
      <c r="D22" s="400">
        <v>20440.295643835601</v>
      </c>
      <c r="E22" s="400">
        <v>21395</v>
      </c>
      <c r="F22" s="400">
        <v>21855</v>
      </c>
      <c r="G22" s="400">
        <v>21973</v>
      </c>
      <c r="H22" s="400">
        <v>20767</v>
      </c>
    </row>
    <row r="23" spans="1:8" ht="18.600000000000001" customHeight="1">
      <c r="A23" s="89"/>
      <c r="B23" s="274" t="s">
        <v>44</v>
      </c>
      <c r="C23" s="399">
        <v>9819.3383333333295</v>
      </c>
      <c r="D23" s="400">
        <v>9778.79542465753</v>
      </c>
      <c r="E23" s="400">
        <v>10417.582410958905</v>
      </c>
      <c r="F23" s="400">
        <v>10802.4125</v>
      </c>
      <c r="G23" s="272">
        <v>11019.8355191257</v>
      </c>
      <c r="H23" s="272">
        <v>10630.635123287671</v>
      </c>
    </row>
    <row r="24" spans="1:8" ht="18.600000000000001" customHeight="1">
      <c r="A24" s="89"/>
      <c r="B24" s="274" t="s">
        <v>52</v>
      </c>
      <c r="C24" s="399">
        <v>1529.6298907103801</v>
      </c>
      <c r="D24" s="400">
        <v>1542.67312328767</v>
      </c>
      <c r="E24" s="400">
        <v>1604.1519452054793</v>
      </c>
      <c r="F24" s="400">
        <v>1722.25</v>
      </c>
      <c r="G24" s="272">
        <v>1815.8918579235001</v>
      </c>
      <c r="H24" s="272">
        <v>1878.0693972602739</v>
      </c>
    </row>
    <row r="25" spans="1:8" ht="18.600000000000001" customHeight="1">
      <c r="A25" s="89"/>
      <c r="B25" s="274" t="s">
        <v>62</v>
      </c>
      <c r="C25" s="399">
        <v>1440.0569672131101</v>
      </c>
      <c r="D25" s="400">
        <v>1445.46591780822</v>
      </c>
      <c r="E25" s="400">
        <v>1441.0569041095889</v>
      </c>
      <c r="F25" s="400">
        <v>1457.75</v>
      </c>
      <c r="G25" s="272">
        <v>1498.7715300546399</v>
      </c>
      <c r="H25" s="272">
        <v>1451.27857534247</v>
      </c>
    </row>
    <row r="26" spans="1:8" ht="18.600000000000001" customHeight="1">
      <c r="A26" s="89"/>
      <c r="B26" s="274" t="s">
        <v>57</v>
      </c>
      <c r="C26" s="399">
        <v>926.55224043715805</v>
      </c>
      <c r="D26" s="400">
        <v>1043.8016438356201</v>
      </c>
      <c r="E26" s="400">
        <v>1078.3001643835614</v>
      </c>
      <c r="F26" s="400">
        <v>1125.25</v>
      </c>
      <c r="G26" s="272">
        <v>1151.4762841530101</v>
      </c>
      <c r="H26" s="272">
        <v>1106.16616438356</v>
      </c>
    </row>
    <row r="27" spans="1:8" ht="18.600000000000001" customHeight="1">
      <c r="A27" s="89"/>
      <c r="B27" s="274" t="s">
        <v>225</v>
      </c>
      <c r="C27" s="399">
        <v>1348.30661202186</v>
      </c>
      <c r="D27" s="400">
        <v>1379.36679452055</v>
      </c>
      <c r="E27" s="400">
        <v>1358.9554246575342</v>
      </c>
      <c r="F27" s="400">
        <v>1414.75</v>
      </c>
      <c r="G27" s="272">
        <v>1421.0690710382501</v>
      </c>
      <c r="H27" s="272">
        <v>1426.2818904109588</v>
      </c>
    </row>
    <row r="28" spans="1:8" ht="18.600000000000001" customHeight="1">
      <c r="A28" s="89"/>
      <c r="B28" s="274" t="s">
        <v>226</v>
      </c>
      <c r="C28" s="399">
        <v>45.048633879781399</v>
      </c>
      <c r="D28" s="400">
        <v>44.996986301369901</v>
      </c>
      <c r="E28" s="400">
        <v>46.813397260273973</v>
      </c>
      <c r="F28" s="400">
        <v>46</v>
      </c>
      <c r="G28" s="272">
        <v>49.347540983606599</v>
      </c>
      <c r="H28" s="272">
        <v>55.807397260273973</v>
      </c>
    </row>
    <row r="29" spans="1:8" ht="18.600000000000001" customHeight="1">
      <c r="A29" s="89"/>
      <c r="B29" s="274" t="s">
        <v>227</v>
      </c>
      <c r="C29" s="399">
        <v>4405.4829781420804</v>
      </c>
      <c r="D29" s="400">
        <v>4165.4434246575302</v>
      </c>
      <c r="E29" s="400">
        <v>4074.4414246575338</v>
      </c>
      <c r="F29" s="400">
        <v>3879.75</v>
      </c>
      <c r="G29" s="272">
        <v>3747.3433879781401</v>
      </c>
      <c r="H29" s="272">
        <v>3163.0250958904107</v>
      </c>
    </row>
    <row r="30" spans="1:8" ht="18.600000000000001" customHeight="1">
      <c r="A30" s="89"/>
      <c r="B30" s="197" t="s">
        <v>228</v>
      </c>
      <c r="C30" s="273" t="s">
        <v>194</v>
      </c>
      <c r="D30" s="400">
        <v>1390.1450549450501</v>
      </c>
      <c r="E30" s="400">
        <v>1373.293698630137</v>
      </c>
      <c r="F30" s="400">
        <v>1407.25</v>
      </c>
      <c r="G30" s="272">
        <v>1269.2185792349701</v>
      </c>
      <c r="H30" s="272">
        <v>1055.5863013698599</v>
      </c>
    </row>
    <row r="31" spans="1:8" ht="18.600000000000001" customHeight="1">
      <c r="A31" s="89"/>
      <c r="B31" s="197" t="s">
        <v>230</v>
      </c>
      <c r="C31" s="399">
        <v>548.23349726775996</v>
      </c>
      <c r="D31" s="400" t="s">
        <v>194</v>
      </c>
      <c r="E31" s="400" t="s">
        <v>194</v>
      </c>
      <c r="F31" s="400" t="s">
        <v>194</v>
      </c>
      <c r="G31" s="272" t="s">
        <v>194</v>
      </c>
      <c r="H31" s="272" t="s">
        <v>194</v>
      </c>
    </row>
    <row r="32" spans="1:8" ht="36" customHeight="1">
      <c r="A32" s="89"/>
      <c r="B32" s="499" t="s">
        <v>231</v>
      </c>
      <c r="C32" s="499"/>
      <c r="D32" s="499"/>
      <c r="E32" s="499"/>
      <c r="F32" s="499"/>
      <c r="G32" s="499"/>
      <c r="H32" s="499"/>
    </row>
    <row r="33" spans="1:8" ht="36" customHeight="1">
      <c r="A33" s="89"/>
      <c r="B33" s="498" t="s">
        <v>232</v>
      </c>
      <c r="C33" s="498"/>
      <c r="D33" s="498"/>
      <c r="E33" s="498"/>
      <c r="F33" s="498"/>
      <c r="G33" s="498"/>
      <c r="H33" s="498"/>
    </row>
    <row r="34" spans="1:8" ht="18.600000000000001" customHeight="1">
      <c r="A34" s="85"/>
      <c r="B34" s="89"/>
      <c r="C34" s="68"/>
      <c r="D34" s="68"/>
      <c r="E34" s="68"/>
      <c r="F34" s="68"/>
      <c r="G34" s="68"/>
      <c r="H34" s="68"/>
    </row>
    <row r="35" spans="1:8" ht="18.600000000000001" customHeight="1">
      <c r="A35" s="58"/>
      <c r="B35" s="183" t="s">
        <v>233</v>
      </c>
      <c r="C35" s="185">
        <v>2024</v>
      </c>
      <c r="D35" s="185">
        <v>2023</v>
      </c>
      <c r="E35" s="185">
        <v>2022</v>
      </c>
      <c r="F35" s="185">
        <v>2021</v>
      </c>
      <c r="G35" s="185">
        <v>2020</v>
      </c>
      <c r="H35" s="256">
        <v>2019</v>
      </c>
    </row>
    <row r="36" spans="1:8" ht="18.600000000000001" customHeight="1">
      <c r="A36" s="89"/>
      <c r="B36" s="275" t="s">
        <v>224</v>
      </c>
      <c r="C36" s="401">
        <v>79680.260868447178</v>
      </c>
      <c r="D36" s="276">
        <v>70013.098197139596</v>
      </c>
      <c r="E36" s="276">
        <v>82456.663312057106</v>
      </c>
      <c r="F36" s="276">
        <v>93895.490392523279</v>
      </c>
      <c r="G36" s="276">
        <v>99569.815364701702</v>
      </c>
      <c r="H36" s="276">
        <v>107615</v>
      </c>
    </row>
    <row r="37" spans="1:8" ht="18.600000000000001" customHeight="1">
      <c r="A37" s="89"/>
      <c r="B37" s="184" t="s">
        <v>44</v>
      </c>
      <c r="C37" s="399">
        <v>49874.468534904103</v>
      </c>
      <c r="D37" s="272">
        <v>43895.079374462701</v>
      </c>
      <c r="E37" s="272">
        <v>50220.382207492039</v>
      </c>
      <c r="F37" s="272">
        <v>60103.573799820406</v>
      </c>
      <c r="G37" s="272">
        <v>59442.007754907703</v>
      </c>
      <c r="H37" s="272">
        <v>64074.5917468685</v>
      </c>
    </row>
    <row r="38" spans="1:8" ht="18.600000000000001" customHeight="1">
      <c r="A38" s="89"/>
      <c r="B38" s="184" t="s">
        <v>52</v>
      </c>
      <c r="C38" s="399">
        <v>7217.5676831593</v>
      </c>
      <c r="D38" s="272">
        <v>6728.0051958410004</v>
      </c>
      <c r="E38" s="272">
        <v>7365.7008839350992</v>
      </c>
      <c r="F38" s="272">
        <v>7637.6615491583989</v>
      </c>
      <c r="G38" s="272">
        <v>9425.3543902038</v>
      </c>
      <c r="H38" s="272">
        <v>11686.565887402499</v>
      </c>
    </row>
    <row r="39" spans="1:8" ht="18.600000000000001" customHeight="1">
      <c r="A39" s="89"/>
      <c r="B39" s="184" t="s">
        <v>62</v>
      </c>
      <c r="C39" s="399">
        <v>4949.6415160861588</v>
      </c>
      <c r="D39" s="272">
        <v>3972.0440976075101</v>
      </c>
      <c r="E39" s="272">
        <v>4044.0087246006601</v>
      </c>
      <c r="F39" s="272">
        <v>4605.1724551245643</v>
      </c>
      <c r="G39" s="272">
        <v>4851.4358326190904</v>
      </c>
      <c r="H39" s="272">
        <v>7021.311764070143</v>
      </c>
    </row>
    <row r="40" spans="1:8" ht="18.600000000000001" customHeight="1">
      <c r="A40" s="89"/>
      <c r="B40" s="184" t="s">
        <v>57</v>
      </c>
      <c r="C40" s="399">
        <v>3766.0243279126998</v>
      </c>
      <c r="D40" s="272">
        <v>4121.6445866284002</v>
      </c>
      <c r="E40" s="272">
        <v>5364.0222160287994</v>
      </c>
      <c r="F40" s="272">
        <v>5385.3211120790993</v>
      </c>
      <c r="G40" s="272">
        <v>5806.6895209687</v>
      </c>
      <c r="H40" s="272">
        <v>6445.7210863151995</v>
      </c>
    </row>
    <row r="41" spans="1:8" ht="18.600000000000001" customHeight="1">
      <c r="A41" s="89"/>
      <c r="B41" s="184" t="s">
        <v>225</v>
      </c>
      <c r="C41" s="399">
        <v>3882.7359999999999</v>
      </c>
      <c r="D41" s="272">
        <v>3601.174</v>
      </c>
      <c r="E41" s="272">
        <v>3790.7319999997999</v>
      </c>
      <c r="F41" s="272">
        <v>4756.1899999997995</v>
      </c>
      <c r="G41" s="272">
        <v>5720.5860000002003</v>
      </c>
      <c r="H41" s="272">
        <v>5833.9830000000002</v>
      </c>
    </row>
    <row r="42" spans="1:8" ht="18.600000000000001" customHeight="1">
      <c r="A42" s="89"/>
      <c r="B42" s="184" t="s">
        <v>226</v>
      </c>
      <c r="C42" s="399">
        <v>77.405000000000001</v>
      </c>
      <c r="D42" s="272">
        <v>82.481999999999999</v>
      </c>
      <c r="E42" s="272">
        <v>118.4940000002</v>
      </c>
      <c r="F42" s="272">
        <v>148.86199999990001</v>
      </c>
      <c r="G42" s="272">
        <v>148.23500000000001</v>
      </c>
      <c r="H42" s="272">
        <v>136.14099999999999</v>
      </c>
    </row>
    <row r="43" spans="1:8" ht="18.600000000000001" customHeight="1">
      <c r="A43" s="89"/>
      <c r="B43" s="184" t="s">
        <v>227</v>
      </c>
      <c r="C43" s="399">
        <v>7476.8119999999999</v>
      </c>
      <c r="D43" s="272">
        <v>6105.9070000000002</v>
      </c>
      <c r="E43" s="272">
        <v>10214.3232799999</v>
      </c>
      <c r="F43" s="272">
        <v>10400.709476341301</v>
      </c>
      <c r="G43" s="272">
        <v>12933.0278660025</v>
      </c>
      <c r="H43" s="272">
        <v>10862.613402184799</v>
      </c>
    </row>
    <row r="44" spans="1:8" ht="18.600000000000001" customHeight="1">
      <c r="A44" s="89"/>
      <c r="B44" s="184" t="s">
        <v>228</v>
      </c>
      <c r="C44" s="273" t="s">
        <v>194</v>
      </c>
      <c r="D44" s="272">
        <v>1506.7619426000001</v>
      </c>
      <c r="E44" s="272">
        <v>1339</v>
      </c>
      <c r="F44" s="272">
        <v>858.00000000010004</v>
      </c>
      <c r="G44" s="272">
        <v>1242.4790000001999</v>
      </c>
      <c r="H44" s="272">
        <v>1554.4660691502002</v>
      </c>
    </row>
    <row r="45" spans="1:8" ht="18.600000000000001" customHeight="1">
      <c r="A45" s="89"/>
      <c r="B45" s="184" t="s">
        <v>230</v>
      </c>
      <c r="C45" s="399">
        <v>2435.605806384905</v>
      </c>
      <c r="D45" s="273" t="s">
        <v>194</v>
      </c>
      <c r="E45" s="273" t="s">
        <v>194</v>
      </c>
      <c r="F45" s="273" t="s">
        <v>194</v>
      </c>
      <c r="G45" s="273" t="s">
        <v>194</v>
      </c>
      <c r="H45" s="273" t="s">
        <v>194</v>
      </c>
    </row>
    <row r="46" spans="1:8" ht="18.600000000000001" customHeight="1">
      <c r="A46" s="89"/>
      <c r="B46" s="213" t="s">
        <v>234</v>
      </c>
      <c r="C46" s="120"/>
      <c r="D46" s="120"/>
      <c r="E46" s="120"/>
      <c r="F46" s="120"/>
      <c r="G46" s="120"/>
      <c r="H46" s="120"/>
    </row>
    <row r="47" spans="1:8" ht="36" customHeight="1">
      <c r="A47" s="89"/>
      <c r="B47" s="500" t="s">
        <v>235</v>
      </c>
      <c r="C47" s="500"/>
      <c r="D47" s="500"/>
      <c r="E47" s="500"/>
      <c r="F47" s="500"/>
      <c r="G47" s="500"/>
      <c r="H47" s="500"/>
    </row>
    <row r="48" spans="1:8" ht="18.600000000000001" customHeight="1">
      <c r="A48" s="89"/>
      <c r="B48" s="213" t="s">
        <v>236</v>
      </c>
      <c r="C48" s="94"/>
      <c r="D48" s="94"/>
      <c r="E48" s="94"/>
      <c r="F48" s="94"/>
      <c r="G48" s="95"/>
      <c r="H48" s="95"/>
    </row>
    <row r="49" spans="1:8" ht="18.600000000000001" customHeight="1">
      <c r="A49" s="89"/>
      <c r="B49" s="58"/>
      <c r="C49" s="68"/>
      <c r="D49" s="68"/>
      <c r="E49" s="92"/>
      <c r="F49" s="68"/>
      <c r="G49" s="68"/>
      <c r="H49" s="68"/>
    </row>
    <row r="50" spans="1:8" ht="18.600000000000001" customHeight="1">
      <c r="A50" s="89"/>
      <c r="B50" s="166" t="s">
        <v>237</v>
      </c>
      <c r="C50" s="165">
        <v>2024</v>
      </c>
      <c r="D50" s="165">
        <v>2023</v>
      </c>
      <c r="E50" s="165">
        <v>2022</v>
      </c>
      <c r="F50" s="165">
        <v>2021</v>
      </c>
      <c r="G50" s="165">
        <v>2020</v>
      </c>
      <c r="H50" s="165">
        <v>2019</v>
      </c>
    </row>
    <row r="51" spans="1:8" ht="18.600000000000001" customHeight="1">
      <c r="A51" s="89"/>
      <c r="B51" s="96" t="s">
        <v>224</v>
      </c>
      <c r="C51" s="402">
        <v>3.9716184848188614</v>
      </c>
      <c r="D51" s="403">
        <v>3.43</v>
      </c>
      <c r="E51" s="403">
        <v>3.8540884689134001</v>
      </c>
      <c r="F51" s="403">
        <v>4.3</v>
      </c>
      <c r="G51" s="97">
        <v>4.531471572038587</v>
      </c>
      <c r="H51" s="97">
        <v>5.182075964334568</v>
      </c>
    </row>
    <row r="52" spans="1:8" ht="18.600000000000001" customHeight="1">
      <c r="A52" s="89"/>
      <c r="B52" s="96" t="s">
        <v>44</v>
      </c>
      <c r="C52" s="402">
        <v>5.0792086841123671</v>
      </c>
      <c r="D52" s="403">
        <v>4.49</v>
      </c>
      <c r="E52" s="404">
        <v>4.8207328942905301</v>
      </c>
      <c r="F52" s="403">
        <v>5.56</v>
      </c>
      <c r="G52" s="97">
        <v>5.3940921034385605</v>
      </c>
      <c r="H52" s="97">
        <v>6.0273531170781585</v>
      </c>
    </row>
    <row r="53" spans="1:8" ht="18.600000000000001" customHeight="1">
      <c r="A53" s="89"/>
      <c r="B53" s="96" t="s">
        <v>52</v>
      </c>
      <c r="C53" s="402">
        <v>4.7185059124383102</v>
      </c>
      <c r="D53" s="403">
        <v>4.3600000000000003</v>
      </c>
      <c r="E53" s="403">
        <v>4.5916478834500998</v>
      </c>
      <c r="F53" s="403">
        <v>4.43</v>
      </c>
      <c r="G53" s="97">
        <v>5.1904822135068303</v>
      </c>
      <c r="H53" s="97">
        <v>6.2226485903294373</v>
      </c>
    </row>
    <row r="54" spans="1:8" ht="18.600000000000001" customHeight="1">
      <c r="A54" s="89"/>
      <c r="B54" s="96" t="s">
        <v>62</v>
      </c>
      <c r="C54" s="402">
        <v>3.4371150786242994</v>
      </c>
      <c r="D54" s="403">
        <v>2.75</v>
      </c>
      <c r="E54" s="403">
        <v>2.8062796917096087</v>
      </c>
      <c r="F54" s="403">
        <v>3.16</v>
      </c>
      <c r="G54" s="97">
        <v>3.2369415453482921</v>
      </c>
      <c r="H54" s="97">
        <v>4.8380179266501528</v>
      </c>
    </row>
    <row r="55" spans="1:8" ht="18.600000000000001" customHeight="1">
      <c r="A55" s="89"/>
      <c r="B55" s="96" t="s">
        <v>57</v>
      </c>
      <c r="C55" s="402">
        <v>4.0645569278811999</v>
      </c>
      <c r="D55" s="403">
        <v>3.95</v>
      </c>
      <c r="E55" s="403">
        <v>4.9745167377353443</v>
      </c>
      <c r="F55" s="403">
        <v>4.79</v>
      </c>
      <c r="G55" s="97">
        <v>5.0428216376509392</v>
      </c>
      <c r="H55" s="97">
        <v>5.8270821273106259</v>
      </c>
    </row>
    <row r="56" spans="1:8" ht="18.600000000000001" customHeight="1">
      <c r="A56" s="89"/>
      <c r="B56" s="96" t="s">
        <v>225</v>
      </c>
      <c r="C56" s="402">
        <v>2.8797129416858849</v>
      </c>
      <c r="D56" s="403">
        <v>2.61</v>
      </c>
      <c r="E56" s="403">
        <v>2.7894454308205803</v>
      </c>
      <c r="F56" s="403">
        <v>3.36</v>
      </c>
      <c r="G56" s="97">
        <v>4.0255509859353085</v>
      </c>
      <c r="H56" s="97">
        <v>4.0903435984306284</v>
      </c>
    </row>
    <row r="57" spans="1:8" ht="18.600000000000001" customHeight="1">
      <c r="A57" s="89"/>
      <c r="B57" s="96" t="s">
        <v>226</v>
      </c>
      <c r="C57" s="402">
        <v>1.7182541030337593</v>
      </c>
      <c r="D57" s="403">
        <v>1.83</v>
      </c>
      <c r="E57" s="403">
        <v>2.5311984802426304</v>
      </c>
      <c r="F57" s="403">
        <v>3.24</v>
      </c>
      <c r="G57" s="97">
        <v>3.0038984120656411</v>
      </c>
      <c r="H57" s="97">
        <v>2.4394794719608042</v>
      </c>
    </row>
    <row r="58" spans="1:8" ht="18.600000000000001" customHeight="1">
      <c r="A58" s="89"/>
      <c r="B58" s="96" t="s">
        <v>227</v>
      </c>
      <c r="C58" s="402">
        <v>1.6971605694759007</v>
      </c>
      <c r="D58" s="403">
        <v>1.47</v>
      </c>
      <c r="E58" s="403">
        <v>2.5069260336362396</v>
      </c>
      <c r="F58" s="403">
        <v>2.68</v>
      </c>
      <c r="G58" s="97">
        <v>3.4512524012325567</v>
      </c>
      <c r="H58" s="97">
        <v>3.434248250606089</v>
      </c>
    </row>
    <row r="59" spans="1:8" ht="18.600000000000001" customHeight="1">
      <c r="A59" s="89"/>
      <c r="B59" s="96" t="s">
        <v>228</v>
      </c>
      <c r="C59" s="271" t="s">
        <v>194</v>
      </c>
      <c r="D59" s="403">
        <v>1.08</v>
      </c>
      <c r="E59" s="403">
        <v>0.97502813952736767</v>
      </c>
      <c r="F59" s="403">
        <v>0.61</v>
      </c>
      <c r="G59" s="97">
        <v>0.97893225038441556</v>
      </c>
      <c r="H59" s="97">
        <v>1.4726091719198398</v>
      </c>
    </row>
    <row r="60" spans="1:8" ht="18.600000000000001" customHeight="1">
      <c r="A60" s="89"/>
      <c r="B60" s="213" t="s">
        <v>238</v>
      </c>
      <c r="C60" s="120"/>
      <c r="D60" s="92"/>
      <c r="E60" s="92"/>
      <c r="F60" s="92"/>
      <c r="G60" s="92"/>
      <c r="H60" s="92"/>
    </row>
    <row r="61" spans="1:8" ht="18.600000000000001" customHeight="1">
      <c r="A61" s="89"/>
      <c r="B61" s="213" t="s">
        <v>239</v>
      </c>
      <c r="C61" s="98"/>
      <c r="D61" s="98"/>
      <c r="E61" s="98"/>
      <c r="F61" s="98"/>
      <c r="G61" s="99"/>
      <c r="H61" s="99"/>
    </row>
    <row r="62" spans="1:8" ht="18.600000000000001" customHeight="1">
      <c r="A62" s="89"/>
      <c r="B62" s="58"/>
      <c r="C62" s="68"/>
      <c r="D62" s="68"/>
      <c r="E62" s="68"/>
      <c r="F62" s="68"/>
      <c r="G62" s="68"/>
      <c r="H62" s="68"/>
    </row>
    <row r="63" spans="1:8" ht="18.600000000000001" customHeight="1">
      <c r="A63" s="89"/>
      <c r="B63" s="160" t="s">
        <v>240</v>
      </c>
      <c r="C63" s="162">
        <v>2024</v>
      </c>
      <c r="D63" s="162">
        <v>2023</v>
      </c>
      <c r="E63" s="162">
        <v>2022</v>
      </c>
      <c r="F63" s="162">
        <v>2021</v>
      </c>
      <c r="G63" s="162">
        <v>2020</v>
      </c>
      <c r="H63" s="162">
        <v>2019</v>
      </c>
    </row>
    <row r="64" spans="1:8" ht="18.600000000000001" customHeight="1">
      <c r="A64" s="89"/>
      <c r="B64" s="52" t="s">
        <v>224</v>
      </c>
      <c r="C64" s="405">
        <v>171.2758393272097</v>
      </c>
      <c r="D64" s="406">
        <v>155.25182565814944</v>
      </c>
      <c r="E64" s="406">
        <v>177.96448184868964</v>
      </c>
      <c r="F64" s="406">
        <v>184.28142109836492</v>
      </c>
      <c r="G64" s="91">
        <v>188.54007771998198</v>
      </c>
      <c r="H64" s="91">
        <v>199.35687944809916</v>
      </c>
    </row>
    <row r="65" spans="1:8" ht="18.600000000000001" customHeight="1">
      <c r="A65" s="89"/>
      <c r="B65" s="52" t="s">
        <v>44</v>
      </c>
      <c r="C65" s="405">
        <v>165.40411611046326</v>
      </c>
      <c r="D65" s="406">
        <v>166.15703351686579</v>
      </c>
      <c r="E65" s="406">
        <v>197.06835070701621</v>
      </c>
      <c r="F65" s="406">
        <v>209.82734365936821</v>
      </c>
      <c r="G65" s="91">
        <v>202.25164861152814</v>
      </c>
      <c r="H65" s="91">
        <v>209.36597482574254</v>
      </c>
    </row>
    <row r="66" spans="1:8" ht="18.600000000000001" customHeight="1">
      <c r="A66" s="89"/>
      <c r="B66" s="52" t="s">
        <v>52</v>
      </c>
      <c r="C66" s="405">
        <v>155.12643590085972</v>
      </c>
      <c r="D66" s="406">
        <v>138.46217279430962</v>
      </c>
      <c r="E66" s="406">
        <v>144.128771821448</v>
      </c>
      <c r="F66" s="406">
        <v>146.0188419905632</v>
      </c>
      <c r="G66" s="91">
        <v>148.82445405106236</v>
      </c>
      <c r="H66" s="91">
        <v>166.50008768436277</v>
      </c>
    </row>
    <row r="67" spans="1:8" ht="18.600000000000001" customHeight="1">
      <c r="A67" s="89"/>
      <c r="B67" s="52" t="s">
        <v>62</v>
      </c>
      <c r="C67" s="405">
        <v>161.82173851918003</v>
      </c>
      <c r="D67" s="406">
        <v>117.1107143204738</v>
      </c>
      <c r="E67" s="406">
        <v>118.50576919992223</v>
      </c>
      <c r="F67" s="406">
        <v>123.76834162342949</v>
      </c>
      <c r="G67" s="91">
        <v>128.31245778840864</v>
      </c>
      <c r="H67" s="91">
        <v>169.93134485352036</v>
      </c>
    </row>
    <row r="68" spans="1:8" ht="18.600000000000001" customHeight="1">
      <c r="A68" s="89"/>
      <c r="B68" s="52" t="s">
        <v>57</v>
      </c>
      <c r="C68" s="405">
        <v>168.81188434769376</v>
      </c>
      <c r="D68" s="406">
        <v>174.34691182924178</v>
      </c>
      <c r="E68" s="406">
        <v>200.0069137639851</v>
      </c>
      <c r="F68" s="406">
        <v>174.39511373313147</v>
      </c>
      <c r="G68" s="91">
        <v>162.29107482588714</v>
      </c>
      <c r="H68" s="91">
        <v>189.87246308351777</v>
      </c>
    </row>
    <row r="69" spans="1:8" ht="18.600000000000001" customHeight="1">
      <c r="A69" s="89"/>
      <c r="B69" s="52" t="s">
        <v>225</v>
      </c>
      <c r="C69" s="405">
        <v>164.03616392057458</v>
      </c>
      <c r="D69" s="406">
        <v>150.43654148856888</v>
      </c>
      <c r="E69" s="406">
        <v>144.68091537929843</v>
      </c>
      <c r="F69" s="406">
        <v>177.59568350695642</v>
      </c>
      <c r="G69" s="91">
        <v>206.25226466666453</v>
      </c>
      <c r="H69" s="91">
        <v>195.37105874410267</v>
      </c>
    </row>
    <row r="70" spans="1:8" ht="18.600000000000001" customHeight="1">
      <c r="A70" s="89"/>
      <c r="B70" s="52" t="s">
        <v>226</v>
      </c>
      <c r="C70" s="405">
        <v>73.930276981852913</v>
      </c>
      <c r="D70" s="406">
        <v>78.787812172831494</v>
      </c>
      <c r="E70" s="406">
        <v>113.17478510047755</v>
      </c>
      <c r="F70" s="406">
        <v>142.17956064937917</v>
      </c>
      <c r="G70" s="91">
        <v>141.6045044913364</v>
      </c>
      <c r="H70" s="91">
        <v>130.07309033583337</v>
      </c>
    </row>
    <row r="71" spans="1:8" ht="18.600000000000001" customHeight="1">
      <c r="A71" s="89"/>
      <c r="B71" s="52" t="s">
        <v>227</v>
      </c>
      <c r="C71" s="405">
        <v>189.07098242508533</v>
      </c>
      <c r="D71" s="406">
        <v>154.40402073587055</v>
      </c>
      <c r="E71" s="406">
        <v>203.6698071036374</v>
      </c>
      <c r="F71" s="406">
        <v>173.2671877045546</v>
      </c>
      <c r="G71" s="91">
        <v>240.95706491937455</v>
      </c>
      <c r="H71" s="91">
        <v>255.12683177986261</v>
      </c>
    </row>
    <row r="72" spans="1:8" ht="18.600000000000001" customHeight="1">
      <c r="A72" s="89"/>
      <c r="B72" s="52" t="s">
        <v>228</v>
      </c>
      <c r="C72" s="270" t="s">
        <v>194</v>
      </c>
      <c r="D72" s="406">
        <v>93.541218189719402</v>
      </c>
      <c r="E72" s="406">
        <v>70.301433028116378</v>
      </c>
      <c r="F72" s="406">
        <v>57.85179691188052</v>
      </c>
      <c r="G72" s="91">
        <v>83.775807430395787</v>
      </c>
      <c r="H72" s="91">
        <v>104.81195260941273</v>
      </c>
    </row>
    <row r="73" spans="1:8" ht="18.600000000000001" customHeight="1">
      <c r="A73" s="89"/>
      <c r="B73" s="58"/>
      <c r="C73" s="68"/>
      <c r="D73" s="68"/>
      <c r="E73" s="68"/>
      <c r="F73" s="68"/>
      <c r="G73" s="68"/>
      <c r="H73" s="68"/>
    </row>
    <row r="74" spans="1:8" ht="18.600000000000001" customHeight="1">
      <c r="A74" s="89"/>
      <c r="B74" s="160" t="s">
        <v>241</v>
      </c>
      <c r="C74" s="162">
        <v>2024</v>
      </c>
      <c r="D74" s="162">
        <v>2023</v>
      </c>
      <c r="E74" s="162">
        <v>2022</v>
      </c>
      <c r="F74" s="162">
        <v>2021</v>
      </c>
      <c r="G74" s="162">
        <v>2020</v>
      </c>
      <c r="H74" s="162">
        <v>2019</v>
      </c>
    </row>
    <row r="75" spans="1:8" ht="18.600000000000001" customHeight="1">
      <c r="A75" s="89"/>
      <c r="B75" s="52" t="s">
        <v>224</v>
      </c>
      <c r="C75" s="407">
        <v>1397.4404199999999</v>
      </c>
      <c r="D75" s="408">
        <v>1527.3483080000001</v>
      </c>
      <c r="E75" s="408">
        <v>1506.2370840000001</v>
      </c>
      <c r="F75" s="408">
        <v>2686.6734640000004</v>
      </c>
      <c r="G75" s="91">
        <v>3065.9620919999998</v>
      </c>
      <c r="H75" s="91">
        <v>2636.7782560002997</v>
      </c>
    </row>
    <row r="76" spans="1:8" ht="18.600000000000001" customHeight="1">
      <c r="A76" s="89"/>
      <c r="B76" s="52" t="s">
        <v>44</v>
      </c>
      <c r="C76" s="407">
        <v>404.33742000000001</v>
      </c>
      <c r="D76" s="408">
        <v>669.99430800000005</v>
      </c>
      <c r="E76" s="409">
        <v>479.62508399999899</v>
      </c>
      <c r="F76" s="408">
        <v>596.80346399999996</v>
      </c>
      <c r="G76" s="91">
        <v>484.882092</v>
      </c>
      <c r="H76" s="91">
        <v>495.43700000000001</v>
      </c>
    </row>
    <row r="77" spans="1:8" ht="18.600000000000001" customHeight="1">
      <c r="A77" s="89"/>
      <c r="B77" s="52" t="s">
        <v>52</v>
      </c>
      <c r="C77" s="270" t="s">
        <v>194</v>
      </c>
      <c r="D77" s="77" t="s">
        <v>194</v>
      </c>
      <c r="E77" s="77" t="s">
        <v>194</v>
      </c>
      <c r="F77" s="77" t="s">
        <v>194</v>
      </c>
      <c r="G77" s="77" t="s">
        <v>194</v>
      </c>
      <c r="H77" s="77" t="s">
        <v>194</v>
      </c>
    </row>
    <row r="78" spans="1:8" ht="18.600000000000001" customHeight="1">
      <c r="A78" s="89"/>
      <c r="B78" s="52" t="s">
        <v>62</v>
      </c>
      <c r="C78" s="270" t="s">
        <v>194</v>
      </c>
      <c r="D78" s="77" t="s">
        <v>194</v>
      </c>
      <c r="E78" s="77" t="s">
        <v>194</v>
      </c>
      <c r="F78" s="77" t="s">
        <v>194</v>
      </c>
      <c r="G78" s="77" t="s">
        <v>194</v>
      </c>
      <c r="H78" s="77" t="s">
        <v>194</v>
      </c>
    </row>
    <row r="79" spans="1:8" ht="18.600000000000001" customHeight="1">
      <c r="A79" s="89"/>
      <c r="B79" s="52" t="s">
        <v>57</v>
      </c>
      <c r="C79" s="270" t="s">
        <v>194</v>
      </c>
      <c r="D79" s="77" t="s">
        <v>194</v>
      </c>
      <c r="E79" s="77" t="s">
        <v>194</v>
      </c>
      <c r="F79" s="77" t="s">
        <v>194</v>
      </c>
      <c r="G79" s="91">
        <v>5.18</v>
      </c>
      <c r="H79" s="91">
        <v>5.18</v>
      </c>
    </row>
    <row r="80" spans="1:8" ht="18.600000000000001" customHeight="1">
      <c r="A80" s="89"/>
      <c r="B80" s="52" t="s">
        <v>225</v>
      </c>
      <c r="C80" s="407">
        <v>993.10299999999995</v>
      </c>
      <c r="D80" s="408">
        <v>857.35400000000004</v>
      </c>
      <c r="E80" s="408">
        <v>1026.6120000000001</v>
      </c>
      <c r="F80" s="408">
        <v>2090</v>
      </c>
      <c r="G80" s="91">
        <v>2575.9</v>
      </c>
      <c r="H80" s="91">
        <v>2136.1610000000001</v>
      </c>
    </row>
    <row r="81" spans="1:8" ht="18.600000000000001" customHeight="1">
      <c r="A81" s="89"/>
      <c r="B81" s="52" t="s">
        <v>226</v>
      </c>
      <c r="C81" s="270" t="s">
        <v>194</v>
      </c>
      <c r="D81" s="77" t="s">
        <v>194</v>
      </c>
      <c r="E81" s="77" t="s">
        <v>194</v>
      </c>
      <c r="F81" s="77" t="s">
        <v>194</v>
      </c>
      <c r="G81" s="77" t="s">
        <v>194</v>
      </c>
      <c r="H81" s="77" t="s">
        <v>194</v>
      </c>
    </row>
    <row r="82" spans="1:8" ht="18.600000000000001" customHeight="1">
      <c r="A82" s="89"/>
      <c r="B82" s="52" t="s">
        <v>227</v>
      </c>
      <c r="C82" s="270" t="s">
        <v>194</v>
      </c>
      <c r="D82" s="77" t="s">
        <v>194</v>
      </c>
      <c r="E82" s="77" t="s">
        <v>194</v>
      </c>
      <c r="F82" s="77" t="s">
        <v>194</v>
      </c>
      <c r="G82" s="77" t="s">
        <v>194</v>
      </c>
      <c r="H82" s="77" t="s">
        <v>194</v>
      </c>
    </row>
    <row r="83" spans="1:8" ht="18.600000000000001" customHeight="1">
      <c r="A83" s="89"/>
      <c r="B83" s="52" t="s">
        <v>228</v>
      </c>
      <c r="C83" s="270" t="s">
        <v>194</v>
      </c>
      <c r="D83" s="77" t="s">
        <v>194</v>
      </c>
      <c r="E83" s="77" t="s">
        <v>194</v>
      </c>
      <c r="F83" s="77" t="s">
        <v>194</v>
      </c>
      <c r="G83" s="77" t="s">
        <v>194</v>
      </c>
      <c r="H83" s="77" t="s">
        <v>194</v>
      </c>
    </row>
    <row r="84" spans="1:8" ht="18.600000000000001" customHeight="1">
      <c r="A84" s="89"/>
      <c r="B84" s="58"/>
      <c r="C84" s="68"/>
      <c r="D84" s="68"/>
      <c r="E84" s="68"/>
      <c r="F84" s="68"/>
      <c r="G84" s="68"/>
      <c r="H84" s="68"/>
    </row>
    <row r="85" spans="1:8" ht="18.600000000000001" customHeight="1">
      <c r="A85" s="89"/>
      <c r="B85" s="160" t="s">
        <v>242</v>
      </c>
      <c r="C85" s="162">
        <v>2024</v>
      </c>
      <c r="D85" s="162">
        <v>2023</v>
      </c>
      <c r="E85" s="162">
        <v>2022</v>
      </c>
      <c r="F85" s="162">
        <v>2021</v>
      </c>
      <c r="G85" s="162">
        <v>2020</v>
      </c>
      <c r="H85" s="161">
        <v>2019</v>
      </c>
    </row>
    <row r="86" spans="1:8" ht="18.600000000000001" customHeight="1">
      <c r="A86" s="89"/>
      <c r="B86" s="52" t="s">
        <v>224</v>
      </c>
      <c r="C86" s="407">
        <v>78282.820448447164</v>
      </c>
      <c r="D86" s="408">
        <v>68485.804090139602</v>
      </c>
      <c r="E86" s="408">
        <v>80950.426228057098</v>
      </c>
      <c r="F86" s="408">
        <v>91208.816928523258</v>
      </c>
      <c r="G86" s="91">
        <v>96503.853272701686</v>
      </c>
      <c r="H86" s="91">
        <v>104978.61569999164</v>
      </c>
    </row>
    <row r="87" spans="1:8" ht="18.600000000000001" customHeight="1">
      <c r="A87" s="89"/>
      <c r="B87" s="52" t="s">
        <v>44</v>
      </c>
      <c r="C87" s="407">
        <v>49470.131114904099</v>
      </c>
      <c r="D87" s="408">
        <v>43225.139267462699</v>
      </c>
      <c r="E87" s="408">
        <v>49740.757123492003</v>
      </c>
      <c r="F87" s="408">
        <v>59506.770335820387</v>
      </c>
      <c r="G87" s="91">
        <v>58957.125662907696</v>
      </c>
      <c r="H87" s="91">
        <v>63579.154490868503</v>
      </c>
    </row>
    <row r="88" spans="1:8" ht="18.600000000000001" customHeight="1">
      <c r="A88" s="89"/>
      <c r="B88" s="52" t="s">
        <v>52</v>
      </c>
      <c r="C88" s="407">
        <v>7217.5676831593</v>
      </c>
      <c r="D88" s="408">
        <v>6728.0051958410004</v>
      </c>
      <c r="E88" s="408">
        <v>7365.7008839351001</v>
      </c>
      <c r="F88" s="408">
        <v>7637.6615491583989</v>
      </c>
      <c r="G88" s="91">
        <v>9425.3543902038</v>
      </c>
      <c r="H88" s="91">
        <v>11686.565887402499</v>
      </c>
    </row>
    <row r="89" spans="1:8" ht="18.600000000000001" customHeight="1">
      <c r="A89" s="89"/>
      <c r="B89" s="52" t="s">
        <v>62</v>
      </c>
      <c r="C89" s="407">
        <v>4949.6415160861588</v>
      </c>
      <c r="D89" s="408">
        <v>3972.0440976075101</v>
      </c>
      <c r="E89" s="408">
        <v>4044.0087246006601</v>
      </c>
      <c r="F89" s="408">
        <v>4605.1724551245652</v>
      </c>
      <c r="G89" s="91">
        <v>4851.4358326190886</v>
      </c>
      <c r="H89" s="91">
        <v>7021.3117640701421</v>
      </c>
    </row>
    <row r="90" spans="1:8" ht="18.600000000000001" customHeight="1">
      <c r="A90" s="89"/>
      <c r="B90" s="52" t="s">
        <v>57</v>
      </c>
      <c r="C90" s="407">
        <v>3766.0243279126998</v>
      </c>
      <c r="D90" s="408">
        <v>4121.6445866284002</v>
      </c>
      <c r="E90" s="408">
        <v>5364.0222160288004</v>
      </c>
      <c r="F90" s="408">
        <v>5385.3211120790993</v>
      </c>
      <c r="G90" s="91">
        <v>5801.5095209686997</v>
      </c>
      <c r="H90" s="91">
        <v>6440.5410863151992</v>
      </c>
    </row>
    <row r="91" spans="1:8" ht="18.600000000000001" customHeight="1">
      <c r="A91" s="89"/>
      <c r="B91" s="52" t="s">
        <v>225</v>
      </c>
      <c r="C91" s="407">
        <v>2889.6329999999998</v>
      </c>
      <c r="D91" s="408">
        <v>2743.82</v>
      </c>
      <c r="E91" s="408">
        <v>2764.1199999997998</v>
      </c>
      <c r="F91" s="408">
        <v>2666.3199999998001</v>
      </c>
      <c r="G91" s="91">
        <v>3144.6860000001998</v>
      </c>
      <c r="H91" s="91">
        <v>3697.8220000000001</v>
      </c>
    </row>
    <row r="92" spans="1:8" ht="18.600000000000001" customHeight="1">
      <c r="A92" s="89"/>
      <c r="B92" s="52" t="s">
        <v>226</v>
      </c>
      <c r="C92" s="407">
        <v>77.405000000000001</v>
      </c>
      <c r="D92" s="408">
        <v>82.481999999999999</v>
      </c>
      <c r="E92" s="408">
        <v>118.4940000002</v>
      </c>
      <c r="F92" s="408">
        <v>148.86199999990001</v>
      </c>
      <c r="G92" s="91">
        <v>148.23500000000001</v>
      </c>
      <c r="H92" s="91">
        <v>136.14099999999999</v>
      </c>
    </row>
    <row r="93" spans="1:8" ht="18.600000000000001" customHeight="1">
      <c r="A93" s="89"/>
      <c r="B93" s="52" t="s">
        <v>227</v>
      </c>
      <c r="C93" s="407">
        <v>7476.8119999999999</v>
      </c>
      <c r="D93" s="410">
        <v>6105.9070000000002</v>
      </c>
      <c r="E93" s="408">
        <v>10214.3232799999</v>
      </c>
      <c r="F93" s="408">
        <v>10400.709476341299</v>
      </c>
      <c r="G93" s="91">
        <v>12933.0278660025</v>
      </c>
      <c r="H93" s="91">
        <v>10862.613402184801</v>
      </c>
    </row>
    <row r="94" spans="1:8" ht="18.600000000000001" customHeight="1">
      <c r="A94" s="89"/>
      <c r="B94" s="88" t="s">
        <v>228</v>
      </c>
      <c r="C94" s="407" t="s">
        <v>194</v>
      </c>
      <c r="D94" s="272">
        <v>1506.7619426000001</v>
      </c>
      <c r="E94" s="411">
        <v>1339</v>
      </c>
      <c r="F94" s="410">
        <v>858.00000000010004</v>
      </c>
      <c r="G94" s="202">
        <v>1242.4790000001999</v>
      </c>
      <c r="H94" s="202">
        <v>1554.4660691501999</v>
      </c>
    </row>
    <row r="95" spans="1:8" ht="18.600000000000001" customHeight="1">
      <c r="A95" s="89"/>
      <c r="B95" s="197" t="s">
        <v>230</v>
      </c>
      <c r="C95" s="407">
        <v>2435.605806384905</v>
      </c>
      <c r="D95" s="270" t="s">
        <v>194</v>
      </c>
      <c r="E95" s="270" t="s">
        <v>194</v>
      </c>
      <c r="F95" s="270" t="s">
        <v>194</v>
      </c>
      <c r="G95" s="270" t="s">
        <v>194</v>
      </c>
      <c r="H95" s="270" t="s">
        <v>194</v>
      </c>
    </row>
    <row r="96" spans="1:8" ht="18.600000000000001" customHeight="1">
      <c r="A96" s="89"/>
      <c r="B96" s="212" t="s">
        <v>234</v>
      </c>
      <c r="C96" s="120"/>
      <c r="D96" s="120"/>
      <c r="E96" s="120"/>
      <c r="F96" s="120"/>
      <c r="G96" s="120"/>
      <c r="H96" s="120"/>
    </row>
    <row r="97" spans="1:8" ht="36" customHeight="1">
      <c r="A97" s="89"/>
      <c r="B97" s="496" t="s">
        <v>235</v>
      </c>
      <c r="C97" s="496"/>
      <c r="D97" s="496"/>
      <c r="E97" s="496"/>
      <c r="F97" s="496"/>
      <c r="G97" s="496"/>
      <c r="H97" s="496"/>
    </row>
    <row r="98" spans="1:8" ht="18.600000000000001" customHeight="1">
      <c r="A98" s="89"/>
      <c r="B98" s="89"/>
      <c r="C98" s="90"/>
      <c r="D98" s="90"/>
      <c r="E98" s="90"/>
      <c r="F98" s="90"/>
      <c r="G98" s="90"/>
      <c r="H98" s="90"/>
    </row>
    <row r="99" spans="1:8" ht="18.600000000000001" customHeight="1">
      <c r="A99" s="89"/>
      <c r="B99" s="160" t="s">
        <v>243</v>
      </c>
      <c r="C99" s="162">
        <v>2024</v>
      </c>
      <c r="D99" s="162">
        <v>2023</v>
      </c>
      <c r="E99" s="162">
        <v>2022</v>
      </c>
      <c r="F99" s="162">
        <v>2021</v>
      </c>
      <c r="G99" s="162">
        <v>2020</v>
      </c>
      <c r="H99" s="162">
        <v>2019</v>
      </c>
    </row>
    <row r="100" spans="1:8" ht="18.600000000000001" customHeight="1">
      <c r="A100" s="89"/>
      <c r="B100" s="52" t="s">
        <v>224</v>
      </c>
      <c r="C100" s="75">
        <v>47</v>
      </c>
      <c r="D100" s="75">
        <v>53</v>
      </c>
      <c r="E100" s="75">
        <v>51</v>
      </c>
      <c r="F100" s="91">
        <v>46</v>
      </c>
      <c r="G100" s="91">
        <v>53</v>
      </c>
      <c r="H100" s="91">
        <v>52</v>
      </c>
    </row>
    <row r="101" spans="1:8" ht="18.600000000000001" customHeight="1">
      <c r="A101" s="89"/>
      <c r="B101" s="212" t="s">
        <v>244</v>
      </c>
      <c r="C101" s="72"/>
      <c r="D101" s="72"/>
      <c r="E101" s="90"/>
      <c r="F101" s="90"/>
      <c r="G101" s="90"/>
      <c r="H101" s="90"/>
    </row>
    <row r="106" spans="1:8">
      <c r="B106" s="37"/>
    </row>
  </sheetData>
  <sheetProtection algorithmName="SHA-512" hashValue="8MgBA/qA+5tl9l6OhyEDmXCDeV3wLJd1O5dwOfmteYvwerfTbBNWO2SVZkUYq/eghCA+djvT2/j8LLSJpC2+5Q==" saltValue="lu+rC5ZpXTSLd0lJHDRsWA==" spinCount="100000" sheet="1" objects="1" scenarios="1"/>
  <mergeCells count="6">
    <mergeCell ref="B97:H97"/>
    <mergeCell ref="B4:H4"/>
    <mergeCell ref="B6:H6"/>
    <mergeCell ref="B33:H33"/>
    <mergeCell ref="B32:H32"/>
    <mergeCell ref="B47:H47"/>
  </mergeCells>
  <pageMargins left="0.7" right="0.7" top="0.75" bottom="0.75" header="0.3" footer="0.3"/>
  <pageSetup scale="38" orientation="landscape" r:id="rId1"/>
  <colBreaks count="1" manualBreakCount="1">
    <brk id="2515" max="1048575" man="1"/>
  </col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tabColor theme="5"/>
    <pageSetUpPr fitToPage="1"/>
  </sheetPr>
  <dimension ref="B1:I66"/>
  <sheetViews>
    <sheetView showGridLines="0" zoomScaleNormal="100" workbookViewId="0"/>
  </sheetViews>
  <sheetFormatPr defaultColWidth="9.42578125" defaultRowHeight="14.25"/>
  <cols>
    <col min="1" max="1" width="4.42578125" style="2" customWidth="1"/>
    <col min="2" max="2" width="50.5703125" style="2" customWidth="1"/>
    <col min="3" max="8" width="20.5703125" style="27" customWidth="1"/>
    <col min="9" max="9" width="4.85546875" style="2" customWidth="1"/>
    <col min="10" max="16384" width="9.42578125" style="2"/>
  </cols>
  <sheetData>
    <row r="1" spans="2:9" ht="14.45" customHeight="1"/>
    <row r="2" spans="2:9" ht="14.45" customHeight="1"/>
    <row r="3" spans="2:9" ht="14.45" customHeight="1"/>
    <row r="4" spans="2:9" s="9" customFormat="1" ht="33.75">
      <c r="B4" s="501" t="s">
        <v>245</v>
      </c>
      <c r="C4" s="447"/>
      <c r="D4" s="447"/>
      <c r="E4" s="447"/>
      <c r="F4" s="447"/>
      <c r="G4" s="447"/>
      <c r="H4" s="447"/>
      <c r="I4" s="17"/>
    </row>
    <row r="5" spans="2:9" ht="18.600000000000001" customHeight="1">
      <c r="B5" s="61"/>
      <c r="C5" s="68"/>
      <c r="D5" s="68"/>
      <c r="E5" s="68"/>
      <c r="F5" s="68"/>
      <c r="G5" s="68"/>
      <c r="H5" s="68"/>
    </row>
    <row r="6" spans="2:9" s="21" customFormat="1" ht="38.450000000000003" customHeight="1">
      <c r="B6" s="502" t="s">
        <v>246</v>
      </c>
      <c r="C6" s="502"/>
      <c r="D6" s="502"/>
      <c r="E6" s="502"/>
      <c r="F6" s="502"/>
      <c r="G6" s="502"/>
      <c r="H6" s="502"/>
    </row>
    <row r="7" spans="2:9" s="21" customFormat="1" ht="19.5">
      <c r="B7" s="424"/>
      <c r="C7" s="424"/>
      <c r="D7" s="424"/>
      <c r="E7" s="424"/>
      <c r="F7" s="424"/>
      <c r="G7" s="424"/>
      <c r="H7" s="424"/>
    </row>
    <row r="8" spans="2:9" s="21" customFormat="1" ht="18.75" customHeight="1">
      <c r="B8" s="502" t="s">
        <v>247</v>
      </c>
      <c r="C8" s="502"/>
      <c r="D8" s="502"/>
      <c r="E8" s="502"/>
      <c r="F8" s="502"/>
      <c r="G8" s="502"/>
      <c r="H8" s="502"/>
    </row>
    <row r="9" spans="2:9" ht="18.600000000000001" customHeight="1">
      <c r="B9" s="61"/>
      <c r="C9" s="68"/>
      <c r="D9" s="68"/>
      <c r="E9" s="68"/>
      <c r="F9" s="68"/>
      <c r="G9" s="68"/>
      <c r="H9" s="68"/>
    </row>
    <row r="10" spans="2:9" ht="18.600000000000001" customHeight="1">
      <c r="B10" s="167" t="s">
        <v>248</v>
      </c>
      <c r="C10" s="162">
        <v>2024</v>
      </c>
      <c r="D10" s="162">
        <v>2023</v>
      </c>
      <c r="E10" s="162">
        <v>2022</v>
      </c>
      <c r="F10" s="162">
        <v>2021</v>
      </c>
      <c r="G10" s="162">
        <v>2020</v>
      </c>
      <c r="H10" s="162">
        <v>2019</v>
      </c>
    </row>
    <row r="11" spans="2:9" ht="18.600000000000001" customHeight="1">
      <c r="B11" s="100" t="s">
        <v>224</v>
      </c>
      <c r="C11" s="277">
        <v>37510.821335439992</v>
      </c>
      <c r="D11" s="91">
        <v>37035.583819890096</v>
      </c>
      <c r="E11" s="91">
        <v>41748.469325681799</v>
      </c>
      <c r="F11" s="91">
        <v>43017.977907471097</v>
      </c>
      <c r="G11" s="91">
        <v>52891.271948790898</v>
      </c>
      <c r="H11" s="91">
        <v>56451.256039964399</v>
      </c>
    </row>
    <row r="12" spans="2:9" ht="18.600000000000001" customHeight="1">
      <c r="B12" s="100" t="s">
        <v>44</v>
      </c>
      <c r="C12" s="277">
        <v>20366.790077544301</v>
      </c>
      <c r="D12" s="91">
        <v>20546.271256880402</v>
      </c>
      <c r="E12" s="91">
        <v>21674.581111608099</v>
      </c>
      <c r="F12" s="91">
        <v>23221.304053394299</v>
      </c>
      <c r="G12" s="91">
        <v>27242.612944488101</v>
      </c>
      <c r="H12" s="91">
        <v>30710.704566454897</v>
      </c>
    </row>
    <row r="13" spans="2:9" ht="18.600000000000001" customHeight="1">
      <c r="B13" s="100" t="s">
        <v>52</v>
      </c>
      <c r="C13" s="277">
        <v>3387.1462100918998</v>
      </c>
      <c r="D13" s="91">
        <v>2994.4195961391001</v>
      </c>
      <c r="E13" s="91">
        <v>3205.1947507384998</v>
      </c>
      <c r="F13" s="91">
        <v>3863.0896467140001</v>
      </c>
      <c r="G13" s="91">
        <v>5248.5315261691003</v>
      </c>
      <c r="H13" s="91">
        <v>5459.0114650012001</v>
      </c>
    </row>
    <row r="14" spans="2:9" ht="18.600000000000001" customHeight="1">
      <c r="B14" s="100" t="s">
        <v>62</v>
      </c>
      <c r="C14" s="277">
        <v>1931.3497813009001</v>
      </c>
      <c r="D14" s="91">
        <v>2116.1713590013001</v>
      </c>
      <c r="E14" s="91">
        <v>1929.6284671562</v>
      </c>
      <c r="F14" s="91">
        <v>2129.7093152682</v>
      </c>
      <c r="G14" s="91">
        <v>2447.7619571649002</v>
      </c>
      <c r="H14" s="91">
        <v>3056.3023530426003</v>
      </c>
    </row>
    <row r="15" spans="2:9" ht="18.600000000000001" customHeight="1">
      <c r="B15" s="100" t="s">
        <v>57</v>
      </c>
      <c r="C15" s="277">
        <v>2010.0896712000001</v>
      </c>
      <c r="D15" s="91">
        <v>2216.8506652693</v>
      </c>
      <c r="E15" s="91">
        <v>3140.5536661785</v>
      </c>
      <c r="F15" s="91">
        <v>3353.9202920949001</v>
      </c>
      <c r="G15" s="91">
        <v>4234.2695209686999</v>
      </c>
      <c r="H15" s="91">
        <v>4515.0435863151997</v>
      </c>
    </row>
    <row r="16" spans="2:9" ht="18.600000000000001" customHeight="1">
      <c r="B16" s="100" t="s">
        <v>225</v>
      </c>
      <c r="C16" s="277">
        <v>2889.6329999999998</v>
      </c>
      <c r="D16" s="91">
        <v>2743.82</v>
      </c>
      <c r="E16" s="91">
        <v>2764.1199999997998</v>
      </c>
      <c r="F16" s="91">
        <v>2666.3199999998001</v>
      </c>
      <c r="G16" s="91">
        <v>3144.6860000001998</v>
      </c>
      <c r="H16" s="91">
        <v>3697.8220000000001</v>
      </c>
    </row>
    <row r="17" spans="2:8" ht="18.600000000000001" customHeight="1">
      <c r="B17" s="100" t="s">
        <v>226</v>
      </c>
      <c r="C17" s="277">
        <v>77.405000000000001</v>
      </c>
      <c r="D17" s="91">
        <v>82.481999999999999</v>
      </c>
      <c r="E17" s="91">
        <v>118.4940000002</v>
      </c>
      <c r="F17" s="91">
        <v>148.86199999990001</v>
      </c>
      <c r="G17" s="91">
        <v>148.23500000000001</v>
      </c>
      <c r="H17" s="91">
        <v>136.14099999999999</v>
      </c>
    </row>
    <row r="18" spans="2:8" ht="18.600000000000001" customHeight="1">
      <c r="B18" s="100" t="s">
        <v>227</v>
      </c>
      <c r="C18" s="277">
        <v>5823.384</v>
      </c>
      <c r="D18" s="91">
        <v>4828.8069999999998</v>
      </c>
      <c r="E18" s="91">
        <v>7576.8973299998997</v>
      </c>
      <c r="F18" s="91">
        <v>6776.7726000002003</v>
      </c>
      <c r="G18" s="91">
        <v>9182.6960000002</v>
      </c>
      <c r="H18" s="91">
        <v>7321.7649999999003</v>
      </c>
    </row>
    <row r="19" spans="2:8" ht="18.600000000000001" customHeight="1">
      <c r="B19" s="203" t="s">
        <v>228</v>
      </c>
      <c r="C19" s="270" t="s">
        <v>194</v>
      </c>
      <c r="D19" s="202">
        <v>1506.7619426000001</v>
      </c>
      <c r="E19" s="202">
        <v>1339</v>
      </c>
      <c r="F19" s="202">
        <v>858.00000000010004</v>
      </c>
      <c r="G19" s="202">
        <v>1242.4790000001999</v>
      </c>
      <c r="H19" s="202">
        <v>1554.4660691502002</v>
      </c>
    </row>
    <row r="20" spans="2:8" ht="18.600000000000001" customHeight="1">
      <c r="B20" s="204" t="s">
        <v>230</v>
      </c>
      <c r="C20" s="277">
        <v>1025.0235953028969</v>
      </c>
      <c r="D20" s="270" t="s">
        <v>194</v>
      </c>
      <c r="E20" s="270" t="s">
        <v>194</v>
      </c>
      <c r="F20" s="270" t="s">
        <v>194</v>
      </c>
      <c r="G20" s="270" t="s">
        <v>194</v>
      </c>
      <c r="H20" s="270" t="s">
        <v>194</v>
      </c>
    </row>
    <row r="21" spans="2:8" ht="18.75" customHeight="1">
      <c r="B21" s="496" t="s">
        <v>249</v>
      </c>
      <c r="C21" s="496"/>
      <c r="D21" s="496"/>
      <c r="E21" s="496"/>
      <c r="F21" s="496"/>
      <c r="G21" s="496"/>
      <c r="H21" s="496"/>
    </row>
    <row r="22" spans="2:8" ht="18.600000000000001" customHeight="1">
      <c r="B22" s="61"/>
      <c r="C22" s="68"/>
      <c r="D22" s="68"/>
      <c r="E22" s="92"/>
      <c r="F22" s="68"/>
      <c r="G22" s="68"/>
      <c r="H22" s="68"/>
    </row>
    <row r="23" spans="2:8" ht="18.600000000000001" customHeight="1">
      <c r="B23" s="167" t="s">
        <v>250</v>
      </c>
      <c r="C23" s="162">
        <v>2024</v>
      </c>
      <c r="D23" s="162">
        <v>2023</v>
      </c>
      <c r="E23" s="162">
        <v>2022</v>
      </c>
      <c r="F23" s="162">
        <v>2021</v>
      </c>
      <c r="G23" s="162">
        <v>2020</v>
      </c>
      <c r="H23" s="162">
        <v>2019</v>
      </c>
    </row>
    <row r="24" spans="2:8" ht="18.600000000000001" customHeight="1">
      <c r="B24" s="100" t="s">
        <v>224</v>
      </c>
      <c r="C24" s="278">
        <v>1.8696843596958743</v>
      </c>
      <c r="D24" s="97">
        <v>1.7813543813828996</v>
      </c>
      <c r="E24" s="97">
        <v>1.9513558730112648</v>
      </c>
      <c r="F24" s="75">
        <v>1.97</v>
      </c>
      <c r="G24" s="101">
        <v>2.4071079610525694</v>
      </c>
      <c r="H24" s="101">
        <v>2.7183350478726562</v>
      </c>
    </row>
    <row r="25" spans="2:8" ht="18.600000000000001" customHeight="1">
      <c r="B25" s="100" t="s">
        <v>44</v>
      </c>
      <c r="C25" s="278">
        <v>2.0741509647759</v>
      </c>
      <c r="D25" s="97">
        <v>2.1011045189750419</v>
      </c>
      <c r="E25" s="97">
        <v>2.0805768801797293</v>
      </c>
      <c r="F25" s="97">
        <v>2.1496405597725783</v>
      </c>
      <c r="G25" s="101">
        <v>2.4721433361874259</v>
      </c>
      <c r="H25" s="101">
        <v>2.8888870900271466</v>
      </c>
    </row>
    <row r="26" spans="2:8" ht="18.600000000000001" customHeight="1">
      <c r="B26" s="100" t="s">
        <v>52</v>
      </c>
      <c r="C26" s="278">
        <v>2.2143567085491935</v>
      </c>
      <c r="D26" s="97">
        <v>1.9410590298984003</v>
      </c>
      <c r="E26" s="97">
        <v>1.9980618172226445</v>
      </c>
      <c r="F26" s="97">
        <v>2.2430481327995357</v>
      </c>
      <c r="G26" s="205">
        <v>2.8903326501892441</v>
      </c>
      <c r="H26" s="101">
        <v>2.906714455261771</v>
      </c>
    </row>
    <row r="27" spans="2:8" ht="18.600000000000001" customHeight="1">
      <c r="B27" s="100" t="s">
        <v>62</v>
      </c>
      <c r="C27" s="278">
        <v>1.3411620687746619</v>
      </c>
      <c r="D27" s="97">
        <v>1.4640064030081594</v>
      </c>
      <c r="E27" s="97">
        <v>1.3390369676959379</v>
      </c>
      <c r="F27" s="206">
        <v>1.4609564844919911</v>
      </c>
      <c r="G27" s="207">
        <v>1.6331788455280194</v>
      </c>
      <c r="H27" s="101">
        <v>2.1059377606545246</v>
      </c>
    </row>
    <row r="28" spans="2:8" ht="18.600000000000001" customHeight="1">
      <c r="B28" s="100" t="s">
        <v>57</v>
      </c>
      <c r="C28" s="278">
        <v>2.169429400172425</v>
      </c>
      <c r="D28" s="97">
        <v>2.1238236961604304</v>
      </c>
      <c r="E28" s="97">
        <v>2.9125041151912279</v>
      </c>
      <c r="F28" s="97">
        <v>2.980600126278516</v>
      </c>
      <c r="G28" s="101">
        <v>3.6772529137092009</v>
      </c>
      <c r="H28" s="101">
        <v>4.0817046585684702</v>
      </c>
    </row>
    <row r="29" spans="2:8" ht="18.600000000000001" customHeight="1">
      <c r="B29" s="100" t="s">
        <v>225</v>
      </c>
      <c r="C29" s="278">
        <v>2.1431571826728906</v>
      </c>
      <c r="D29" s="97">
        <v>1.9891880904337098</v>
      </c>
      <c r="E29" s="97">
        <v>2.0340034337008341</v>
      </c>
      <c r="F29" s="97">
        <v>1.8846580667961124</v>
      </c>
      <c r="G29" s="101">
        <v>2.2129015852147527</v>
      </c>
      <c r="H29" s="101">
        <v>2.5926305486039198</v>
      </c>
    </row>
    <row r="30" spans="2:8" ht="18.600000000000001" customHeight="1">
      <c r="B30" s="100" t="s">
        <v>226</v>
      </c>
      <c r="C30" s="278">
        <v>1.7182541030337593</v>
      </c>
      <c r="D30" s="97">
        <v>1.8330560950809476</v>
      </c>
      <c r="E30" s="97">
        <v>2.5311984802426304</v>
      </c>
      <c r="F30" s="97">
        <v>3.2361304347804349</v>
      </c>
      <c r="G30" s="101">
        <v>3.0038984120656411</v>
      </c>
      <c r="H30" s="101">
        <v>2.4394794719608042</v>
      </c>
    </row>
    <row r="31" spans="2:8" ht="18.600000000000001" customHeight="1">
      <c r="B31" s="100" t="s">
        <v>227</v>
      </c>
      <c r="C31" s="278">
        <v>1.3218491658900677</v>
      </c>
      <c r="D31" s="97">
        <v>1.1592540115694907</v>
      </c>
      <c r="E31" s="97">
        <v>1.8596162124570867</v>
      </c>
      <c r="F31" s="97">
        <v>1.746703421612269</v>
      </c>
      <c r="G31" s="101">
        <v>2.4504549087919791</v>
      </c>
      <c r="H31" s="101">
        <v>2.3147982636978663</v>
      </c>
    </row>
    <row r="32" spans="2:8" ht="18.600000000000001" customHeight="1">
      <c r="B32" s="100" t="s">
        <v>228</v>
      </c>
      <c r="C32" s="278" t="s">
        <v>194</v>
      </c>
      <c r="D32" s="278">
        <v>1.0838882872259397</v>
      </c>
      <c r="E32" s="278">
        <v>0.97502813952736767</v>
      </c>
      <c r="F32" s="278">
        <v>0.6096997690531889</v>
      </c>
      <c r="G32" s="279">
        <v>0.97893225038441556</v>
      </c>
      <c r="H32" s="279">
        <v>1.4726091719198398</v>
      </c>
    </row>
    <row r="33" spans="2:8" ht="18.600000000000001" customHeight="1">
      <c r="B33" s="213" t="s">
        <v>251</v>
      </c>
      <c r="C33" s="181"/>
      <c r="D33" s="92"/>
      <c r="E33" s="92"/>
      <c r="F33" s="182"/>
      <c r="G33" s="210"/>
      <c r="H33" s="280"/>
    </row>
    <row r="34" spans="2:8" ht="18.600000000000001" customHeight="1">
      <c r="B34" s="61"/>
      <c r="C34" s="68"/>
      <c r="D34" s="68"/>
      <c r="E34" s="68"/>
      <c r="F34" s="208"/>
      <c r="G34" s="209"/>
      <c r="H34" s="108"/>
    </row>
    <row r="35" spans="2:8" ht="18.600000000000001" customHeight="1">
      <c r="B35" s="167" t="s">
        <v>252</v>
      </c>
      <c r="C35" s="162">
        <v>2024</v>
      </c>
      <c r="D35" s="162">
        <v>2023</v>
      </c>
      <c r="E35" s="162">
        <v>2022</v>
      </c>
      <c r="F35" s="162">
        <v>2021</v>
      </c>
      <c r="G35" s="162">
        <v>2020</v>
      </c>
      <c r="H35" s="162">
        <v>2019</v>
      </c>
    </row>
    <row r="36" spans="2:8" ht="18.600000000000001" customHeight="1">
      <c r="B36" s="100" t="s">
        <v>224</v>
      </c>
      <c r="C36" s="281">
        <v>81</v>
      </c>
      <c r="D36" s="102">
        <v>82.125232998020195</v>
      </c>
      <c r="E36" s="102">
        <v>90.104843115019321</v>
      </c>
      <c r="F36" s="102">
        <v>84.420762438632266</v>
      </c>
      <c r="G36" s="91">
        <v>100.15208411714035</v>
      </c>
      <c r="H36" s="91">
        <v>104.57561721750636</v>
      </c>
    </row>
    <row r="37" spans="2:8" ht="18.600000000000001" customHeight="1">
      <c r="B37" s="100" t="s">
        <v>44</v>
      </c>
      <c r="C37" s="281">
        <v>67.544597661747218</v>
      </c>
      <c r="D37" s="102">
        <v>77.774263779147816</v>
      </c>
      <c r="E37" s="102">
        <v>85.052597454999784</v>
      </c>
      <c r="F37" s="102">
        <v>81.026096184658797</v>
      </c>
      <c r="G37" s="91">
        <v>92.693090099292036</v>
      </c>
      <c r="H37" s="91">
        <v>100.34830381038601</v>
      </c>
    </row>
    <row r="38" spans="2:8" ht="18.600000000000001" customHeight="1">
      <c r="B38" s="100" t="s">
        <v>52</v>
      </c>
      <c r="C38" s="281">
        <v>72.799583254710157</v>
      </c>
      <c r="D38" s="102">
        <v>61.625077786143436</v>
      </c>
      <c r="E38" s="102">
        <v>62.717830950758234</v>
      </c>
      <c r="F38" s="102">
        <v>73.943592171228872</v>
      </c>
      <c r="G38" s="91">
        <v>82.873259361340132</v>
      </c>
      <c r="H38" s="91">
        <v>77.775276017774885</v>
      </c>
    </row>
    <row r="39" spans="2:8" ht="18.600000000000001" customHeight="1">
      <c r="B39" s="100" t="s">
        <v>62</v>
      </c>
      <c r="C39" s="281">
        <v>63.142831310716971</v>
      </c>
      <c r="D39" s="102">
        <v>62.392645546519446</v>
      </c>
      <c r="E39" s="102">
        <v>56.545898227010717</v>
      </c>
      <c r="F39" s="102">
        <v>57.216155729538166</v>
      </c>
      <c r="G39" s="91">
        <v>64.73925733348014</v>
      </c>
      <c r="H39" s="91">
        <v>73.969307528717707</v>
      </c>
    </row>
    <row r="40" spans="2:8" ht="18.600000000000001" customHeight="1">
      <c r="B40" s="100" t="s">
        <v>57</v>
      </c>
      <c r="C40" s="281">
        <v>90.102186167017805</v>
      </c>
      <c r="D40" s="102">
        <v>93.773506995291257</v>
      </c>
      <c r="E40" s="102">
        <v>117.1010150564891</v>
      </c>
      <c r="F40" s="102">
        <v>108.54615349195971</v>
      </c>
      <c r="G40" s="91">
        <v>118.34353277870197</v>
      </c>
      <c r="H40" s="91">
        <v>133.00023925689061</v>
      </c>
    </row>
    <row r="41" spans="2:8" ht="18.600000000000001" customHeight="1">
      <c r="B41" s="100" t="s">
        <v>225</v>
      </c>
      <c r="C41" s="281">
        <v>122.07997465145755</v>
      </c>
      <c r="D41" s="102">
        <v>114.6211738913935</v>
      </c>
      <c r="E41" s="102">
        <v>105.49820241004073</v>
      </c>
      <c r="F41" s="102">
        <v>99.456358572864218</v>
      </c>
      <c r="G41" s="91">
        <v>113.37974976087644</v>
      </c>
      <c r="H41" s="91">
        <v>123.834333968274</v>
      </c>
    </row>
    <row r="42" spans="2:8" ht="18.600000000000001" customHeight="1">
      <c r="B42" s="100" t="s">
        <v>226</v>
      </c>
      <c r="C42" s="281">
        <v>73.930276981852913</v>
      </c>
      <c r="D42" s="102">
        <v>78.787812172831494</v>
      </c>
      <c r="E42" s="102">
        <v>113.17478510047755</v>
      </c>
      <c r="F42" s="102">
        <v>142.17956064937917</v>
      </c>
      <c r="G42" s="91">
        <v>141.6045044913364</v>
      </c>
      <c r="H42" s="91">
        <v>130.073090335833</v>
      </c>
    </row>
    <row r="43" spans="2:8" ht="18.600000000000001" customHeight="1">
      <c r="B43" s="100" t="s">
        <v>227</v>
      </c>
      <c r="C43" s="281">
        <v>147.2596788468833</v>
      </c>
      <c r="D43" s="102">
        <v>122.10916677203186</v>
      </c>
      <c r="E43" s="102">
        <v>151.08051462075517</v>
      </c>
      <c r="F43" s="102">
        <v>113.42569400292274</v>
      </c>
      <c r="G43" s="91">
        <v>171.08410336170084</v>
      </c>
      <c r="H43" s="91">
        <v>171.96402360328401</v>
      </c>
    </row>
    <row r="44" spans="2:8" ht="18.600000000000001" customHeight="1">
      <c r="B44" s="100" t="s">
        <v>228</v>
      </c>
      <c r="C44" s="281" t="s">
        <v>194</v>
      </c>
      <c r="D44" s="102">
        <v>93.541218189719402</v>
      </c>
      <c r="E44" s="102">
        <v>70.301433028116378</v>
      </c>
      <c r="F44" s="102">
        <v>57.85179691188052</v>
      </c>
      <c r="G44" s="91">
        <v>83.775807430395787</v>
      </c>
      <c r="H44" s="91">
        <v>104.81195260941273</v>
      </c>
    </row>
    <row r="45" spans="2:8" ht="18.600000000000001" customHeight="1">
      <c r="B45" s="61"/>
      <c r="C45" s="68"/>
      <c r="D45" s="68"/>
      <c r="E45" s="68"/>
      <c r="F45" s="68"/>
      <c r="G45" s="68"/>
      <c r="H45" s="68"/>
    </row>
    <row r="46" spans="2:8" ht="18.600000000000001" customHeight="1">
      <c r="B46" s="167" t="s">
        <v>253</v>
      </c>
      <c r="C46" s="162">
        <v>2024</v>
      </c>
      <c r="D46" s="162">
        <v>2023</v>
      </c>
      <c r="E46" s="162">
        <v>2022</v>
      </c>
      <c r="F46" s="162">
        <v>2021</v>
      </c>
      <c r="G46" s="162">
        <v>2020</v>
      </c>
      <c r="H46" s="162">
        <v>2019</v>
      </c>
    </row>
    <row r="47" spans="2:8" ht="18.600000000000001" customHeight="1">
      <c r="B47" s="100" t="s">
        <v>224</v>
      </c>
      <c r="C47" s="277">
        <v>26861</v>
      </c>
      <c r="D47" s="91">
        <v>26838.022637104099</v>
      </c>
      <c r="E47" s="91">
        <v>29771.713238279299</v>
      </c>
      <c r="F47" s="91">
        <v>30669</v>
      </c>
      <c r="G47" s="91">
        <v>37134.885518247596</v>
      </c>
      <c r="H47" s="91">
        <v>38365</v>
      </c>
    </row>
    <row r="48" spans="2:8" ht="18.600000000000001" customHeight="1">
      <c r="B48" s="100" t="s">
        <v>44</v>
      </c>
      <c r="C48" s="277">
        <v>14518.365239999999</v>
      </c>
      <c r="D48" s="91">
        <v>14426.415278</v>
      </c>
      <c r="E48" s="91">
        <v>14254.8377950001</v>
      </c>
      <c r="F48" s="91">
        <v>15451</v>
      </c>
      <c r="G48" s="91">
        <v>18334.503937313599</v>
      </c>
      <c r="H48" s="91">
        <v>20228.3264699998</v>
      </c>
    </row>
    <row r="49" spans="2:8" ht="18.600000000000001" customHeight="1">
      <c r="B49" s="100" t="s">
        <v>52</v>
      </c>
      <c r="C49" s="277">
        <v>2597.0425</v>
      </c>
      <c r="D49" s="91">
        <v>2114.6497033677001</v>
      </c>
      <c r="E49" s="91">
        <v>2282.3476307389001</v>
      </c>
      <c r="F49" s="91">
        <v>2712</v>
      </c>
      <c r="G49" s="91">
        <v>2738.938084934</v>
      </c>
      <c r="H49" s="91">
        <v>3095.55</v>
      </c>
    </row>
    <row r="50" spans="2:8" ht="18.600000000000001" customHeight="1">
      <c r="B50" s="100" t="s">
        <v>62</v>
      </c>
      <c r="C50" s="277">
        <v>1206.29456</v>
      </c>
      <c r="D50" s="91">
        <v>1380.3802771364001</v>
      </c>
      <c r="E50" s="91">
        <v>1270.3845319999</v>
      </c>
      <c r="F50" s="91">
        <v>1404</v>
      </c>
      <c r="G50" s="91">
        <v>1575.1614959998001</v>
      </c>
      <c r="H50" s="91">
        <v>1775.568569</v>
      </c>
    </row>
    <row r="51" spans="2:8" ht="18.600000000000001" customHeight="1">
      <c r="B51" s="100" t="s">
        <v>57</v>
      </c>
      <c r="C51" s="277">
        <v>1460.383</v>
      </c>
      <c r="D51" s="91">
        <v>1475.9664359999999</v>
      </c>
      <c r="E51" s="91">
        <v>1973.5419505402999</v>
      </c>
      <c r="F51" s="91">
        <v>2317</v>
      </c>
      <c r="G51" s="91">
        <v>2623.5810000000001</v>
      </c>
      <c r="H51" s="91">
        <v>2504.2479563152001</v>
      </c>
    </row>
    <row r="52" spans="2:8" ht="18.600000000000001" customHeight="1">
      <c r="B52" s="100" t="s">
        <v>225</v>
      </c>
      <c r="C52" s="277">
        <v>1177.6790000000001</v>
      </c>
      <c r="D52" s="91">
        <v>1022.56</v>
      </c>
      <c r="E52" s="91">
        <v>956.21</v>
      </c>
      <c r="F52" s="91">
        <v>1006</v>
      </c>
      <c r="G52" s="91">
        <v>1324.981</v>
      </c>
      <c r="H52" s="91">
        <v>1786.912</v>
      </c>
    </row>
    <row r="53" spans="2:8" ht="18.600000000000001" customHeight="1">
      <c r="B53" s="100" t="s">
        <v>226</v>
      </c>
      <c r="C53" s="277">
        <v>77.405000000000001</v>
      </c>
      <c r="D53" s="91">
        <v>82.481999999999999</v>
      </c>
      <c r="E53" s="91">
        <v>118.4940000002</v>
      </c>
      <c r="F53" s="75">
        <v>149</v>
      </c>
      <c r="G53" s="91">
        <v>148.23500000000001</v>
      </c>
      <c r="H53" s="91">
        <v>136.14099999999999</v>
      </c>
    </row>
    <row r="54" spans="2:8" ht="18.600000000000001" customHeight="1">
      <c r="B54" s="100" t="s">
        <v>227</v>
      </c>
      <c r="C54" s="277">
        <v>5823.384</v>
      </c>
      <c r="D54" s="91">
        <v>4828.8069999999998</v>
      </c>
      <c r="E54" s="91">
        <v>7576.8973299998997</v>
      </c>
      <c r="F54" s="91">
        <v>6772</v>
      </c>
      <c r="G54" s="91">
        <v>9147.0059999999994</v>
      </c>
      <c r="H54" s="91">
        <v>7283.7349999997996</v>
      </c>
    </row>
    <row r="55" spans="2:8" ht="18.600000000000001" customHeight="1">
      <c r="B55" s="100" t="s">
        <v>228</v>
      </c>
      <c r="C55" s="281" t="s">
        <v>194</v>
      </c>
      <c r="D55" s="91">
        <v>1506.7619426000001</v>
      </c>
      <c r="E55" s="91">
        <v>1339</v>
      </c>
      <c r="F55" s="75">
        <v>858</v>
      </c>
      <c r="G55" s="91">
        <v>1242.4790000001999</v>
      </c>
      <c r="H55" s="91">
        <v>1554.4660691501999</v>
      </c>
    </row>
    <row r="56" spans="2:8" ht="18.600000000000001" customHeight="1">
      <c r="B56" s="61"/>
      <c r="C56" s="68"/>
      <c r="D56" s="68"/>
      <c r="E56" s="68"/>
      <c r="F56" s="68"/>
      <c r="G56" s="68"/>
      <c r="H56" s="68"/>
    </row>
    <row r="57" spans="2:8" ht="18.600000000000001" customHeight="1">
      <c r="B57" s="167" t="s">
        <v>254</v>
      </c>
      <c r="C57" s="162">
        <v>2024</v>
      </c>
      <c r="D57" s="162">
        <v>2023</v>
      </c>
      <c r="E57" s="162">
        <v>2022</v>
      </c>
      <c r="F57" s="162">
        <v>2021</v>
      </c>
      <c r="G57" s="162">
        <v>2020</v>
      </c>
      <c r="H57" s="162">
        <v>2019</v>
      </c>
    </row>
    <row r="58" spans="2:8" ht="18.600000000000001" customHeight="1">
      <c r="B58" s="103" t="s">
        <v>224</v>
      </c>
      <c r="C58" s="277">
        <v>6690</v>
      </c>
      <c r="D58" s="104">
        <v>7391.3200576646004</v>
      </c>
      <c r="E58" s="104">
        <v>8983.7564788803011</v>
      </c>
      <c r="F58" s="104">
        <v>9597</v>
      </c>
      <c r="G58" s="91">
        <v>15756.386430543102</v>
      </c>
      <c r="H58" s="91">
        <v>18085</v>
      </c>
    </row>
    <row r="59" spans="2:8" ht="18.600000000000001" customHeight="1">
      <c r="B59" s="100" t="s">
        <v>44</v>
      </c>
      <c r="C59" s="277">
        <v>3428.6457999999998</v>
      </c>
      <c r="D59" s="104">
        <v>3840.3577858806002</v>
      </c>
      <c r="E59" s="104">
        <v>4943.8626873576004</v>
      </c>
      <c r="F59" s="91">
        <v>5587</v>
      </c>
      <c r="G59" s="91">
        <v>8908.1090071743001</v>
      </c>
      <c r="H59" s="91">
        <v>10482</v>
      </c>
    </row>
    <row r="60" spans="2:8" ht="18.600000000000001" customHeight="1">
      <c r="B60" s="100" t="s">
        <v>52</v>
      </c>
      <c r="C60" s="277">
        <v>547.22140000000002</v>
      </c>
      <c r="D60" s="104">
        <v>623.77884656200001</v>
      </c>
      <c r="E60" s="104">
        <v>656.69416000010006</v>
      </c>
      <c r="F60" s="75">
        <v>906</v>
      </c>
      <c r="G60" s="91">
        <v>2509.5934412350002</v>
      </c>
      <c r="H60" s="91">
        <v>2363</v>
      </c>
    </row>
    <row r="61" spans="2:8" ht="18.600000000000001" customHeight="1">
      <c r="B61" s="100" t="s">
        <v>62</v>
      </c>
      <c r="C61" s="277">
        <v>563.22937000000002</v>
      </c>
      <c r="D61" s="104">
        <v>578.96971795269997</v>
      </c>
      <c r="E61" s="104">
        <v>521.02591588430005</v>
      </c>
      <c r="F61" s="75">
        <v>592</v>
      </c>
      <c r="G61" s="91">
        <v>872.60046116479998</v>
      </c>
      <c r="H61" s="91">
        <v>1280.7337840431999</v>
      </c>
    </row>
    <row r="62" spans="2:8" ht="18.600000000000001" customHeight="1">
      <c r="B62" s="100" t="s">
        <v>57</v>
      </c>
      <c r="C62" s="277">
        <v>437.55304000000001</v>
      </c>
      <c r="D62" s="104">
        <v>626.95370726930003</v>
      </c>
      <c r="E62" s="104">
        <v>1054.2637156384001</v>
      </c>
      <c r="F62" s="75">
        <v>847</v>
      </c>
      <c r="G62" s="91">
        <v>1610.6885209689001</v>
      </c>
      <c r="H62" s="91">
        <v>2010.7956300000001</v>
      </c>
    </row>
    <row r="63" spans="2:8" ht="18.600000000000001" customHeight="1">
      <c r="B63" s="100" t="s">
        <v>225</v>
      </c>
      <c r="C63" s="277">
        <v>1712.954</v>
      </c>
      <c r="D63" s="104">
        <v>1721.26</v>
      </c>
      <c r="E63" s="104">
        <v>1807.9099999999</v>
      </c>
      <c r="F63" s="91">
        <v>1660</v>
      </c>
      <c r="G63" s="91">
        <v>1819.7049999999999</v>
      </c>
      <c r="H63" s="91">
        <v>1910.91</v>
      </c>
    </row>
    <row r="64" spans="2:8" ht="18.600000000000001" customHeight="1">
      <c r="B64" s="100" t="s">
        <v>226</v>
      </c>
      <c r="C64" s="281" t="s">
        <v>194</v>
      </c>
      <c r="D64" s="105" t="s">
        <v>194</v>
      </c>
      <c r="E64" s="105" t="s">
        <v>194</v>
      </c>
      <c r="F64" s="105" t="s">
        <v>194</v>
      </c>
      <c r="G64" s="105" t="s">
        <v>194</v>
      </c>
      <c r="H64" s="105" t="s">
        <v>194</v>
      </c>
    </row>
    <row r="65" spans="2:8" ht="18.600000000000001" customHeight="1">
      <c r="B65" s="100" t="s">
        <v>227</v>
      </c>
      <c r="C65" s="281" t="s">
        <v>194</v>
      </c>
      <c r="D65" s="105" t="s">
        <v>194</v>
      </c>
      <c r="E65" s="105" t="s">
        <v>194</v>
      </c>
      <c r="F65" s="75">
        <v>5</v>
      </c>
      <c r="G65" s="91">
        <v>35.6900000001</v>
      </c>
      <c r="H65" s="91">
        <v>38.030000000100003</v>
      </c>
    </row>
    <row r="66" spans="2:8" ht="18.600000000000001" customHeight="1">
      <c r="B66" s="100" t="s">
        <v>228</v>
      </c>
      <c r="C66" s="281" t="s">
        <v>194</v>
      </c>
      <c r="D66" s="105" t="s">
        <v>194</v>
      </c>
      <c r="E66" s="105" t="s">
        <v>194</v>
      </c>
      <c r="F66" s="105" t="s">
        <v>194</v>
      </c>
      <c r="G66" s="105" t="s">
        <v>194</v>
      </c>
      <c r="H66" s="105" t="s">
        <v>194</v>
      </c>
    </row>
  </sheetData>
  <sheetProtection algorithmName="SHA-512" hashValue="BHuKiB2ZKH70b5C4OkUpQ0WurVPrij4coDocte9vQjwufqjo5Oe/0BX+DVNt2Nd3SwZm9rY6NwG1/hhP8iahGA==" saltValue="vgQtVR414NXH+ut8ub2pog==" spinCount="100000" sheet="1" objects="1" scenarios="1"/>
  <mergeCells count="4">
    <mergeCell ref="B4:H4"/>
    <mergeCell ref="B6:H6"/>
    <mergeCell ref="B8:H8"/>
    <mergeCell ref="B21:H21"/>
  </mergeCells>
  <pageMargins left="0.7" right="0.7" top="0.75" bottom="0.75" header="0.3" footer="0.3"/>
  <pageSetup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5"/>
    <pageSetUpPr fitToPage="1"/>
  </sheetPr>
  <dimension ref="A1:I72"/>
  <sheetViews>
    <sheetView showGridLines="0" zoomScaleNormal="100" workbookViewId="0"/>
  </sheetViews>
  <sheetFormatPr defaultColWidth="9.42578125" defaultRowHeight="14.25"/>
  <cols>
    <col min="1" max="1" width="4.42578125" style="2" customWidth="1"/>
    <col min="2" max="2" width="50.5703125" style="2" customWidth="1"/>
    <col min="3" max="8" width="20.5703125" style="27" customWidth="1"/>
    <col min="9" max="9" width="4.42578125" style="2" customWidth="1"/>
    <col min="10" max="16384" width="9.42578125" style="2"/>
  </cols>
  <sheetData>
    <row r="1" spans="1:9" ht="14.45" customHeight="1"/>
    <row r="2" spans="1:9" ht="14.45" customHeight="1"/>
    <row r="3" spans="1:9" ht="14.45" customHeight="1"/>
    <row r="4" spans="1:9" s="9" customFormat="1" ht="33" customHeight="1">
      <c r="B4" s="501" t="s">
        <v>255</v>
      </c>
      <c r="C4" s="447"/>
      <c r="D4" s="447"/>
      <c r="E4" s="447"/>
      <c r="F4" s="447"/>
      <c r="G4" s="447"/>
      <c r="H4" s="447"/>
      <c r="I4" s="17"/>
    </row>
    <row r="5" spans="1:9" ht="18.600000000000001" customHeight="1">
      <c r="A5" s="61"/>
      <c r="B5" s="61"/>
      <c r="C5" s="68"/>
      <c r="D5" s="68"/>
      <c r="E5" s="68"/>
      <c r="F5" s="68"/>
      <c r="G5" s="68"/>
      <c r="H5" s="68"/>
    </row>
    <row r="6" spans="1:9" ht="36.950000000000003" customHeight="1">
      <c r="A6" s="61"/>
      <c r="B6" s="497" t="s">
        <v>256</v>
      </c>
      <c r="C6" s="497"/>
      <c r="D6" s="497"/>
      <c r="E6" s="497"/>
      <c r="F6" s="497"/>
      <c r="G6" s="497"/>
      <c r="H6" s="497"/>
    </row>
    <row r="7" spans="1:9" ht="19.5">
      <c r="A7" s="61"/>
      <c r="B7" s="282"/>
      <c r="C7" s="282"/>
      <c r="D7" s="282"/>
      <c r="E7" s="282"/>
      <c r="F7" s="282"/>
      <c r="G7" s="282"/>
      <c r="H7" s="282"/>
    </row>
    <row r="8" spans="1:9" ht="18.75" customHeight="1">
      <c r="A8" s="61"/>
      <c r="B8" s="502" t="s">
        <v>247</v>
      </c>
      <c r="C8" s="502"/>
      <c r="D8" s="502"/>
      <c r="E8" s="502"/>
      <c r="F8" s="502"/>
      <c r="G8" s="502"/>
      <c r="H8" s="502"/>
    </row>
    <row r="9" spans="1:9" ht="18.600000000000001" customHeight="1">
      <c r="A9" s="61"/>
      <c r="B9" s="61"/>
      <c r="C9" s="68"/>
      <c r="D9" s="68"/>
      <c r="E9" s="68"/>
      <c r="F9" s="68"/>
      <c r="G9" s="68"/>
      <c r="H9" s="68"/>
    </row>
    <row r="10" spans="1:9" ht="18.600000000000001" customHeight="1">
      <c r="A10" s="61"/>
      <c r="B10" s="160" t="s">
        <v>257</v>
      </c>
      <c r="C10" s="162">
        <v>2024</v>
      </c>
      <c r="D10" s="162">
        <v>2023</v>
      </c>
      <c r="E10" s="162">
        <v>2022</v>
      </c>
      <c r="F10" s="162">
        <v>2021</v>
      </c>
      <c r="G10" s="162">
        <v>2020</v>
      </c>
      <c r="H10" s="161">
        <v>2019</v>
      </c>
    </row>
    <row r="11" spans="1:9" ht="18.600000000000001" customHeight="1">
      <c r="A11" s="61"/>
      <c r="B11" s="52" t="s">
        <v>224</v>
      </c>
      <c r="C11" s="277">
        <f>SUM(C12:C20)</f>
        <v>42169.439533007171</v>
      </c>
      <c r="D11" s="91">
        <v>32977.514377249499</v>
      </c>
      <c r="E11" s="91">
        <v>40708.193986375292</v>
      </c>
      <c r="F11" s="91">
        <v>50877.512485052168</v>
      </c>
      <c r="G11" s="91">
        <v>46678.54341591079</v>
      </c>
      <c r="H11" s="91">
        <v>51164.137916027503</v>
      </c>
    </row>
    <row r="12" spans="1:9" ht="18.600000000000001" customHeight="1">
      <c r="A12" s="61"/>
      <c r="B12" s="52" t="s">
        <v>44</v>
      </c>
      <c r="C12" s="277">
        <v>29507.678457359802</v>
      </c>
      <c r="D12" s="91">
        <v>23348.808117582299</v>
      </c>
      <c r="E12" s="91">
        <v>28545.801095883933</v>
      </c>
      <c r="F12" s="91">
        <v>36882.2697464261</v>
      </c>
      <c r="G12" s="91">
        <v>32199.394810419602</v>
      </c>
      <c r="H12" s="91">
        <v>33363.8871804136</v>
      </c>
    </row>
    <row r="13" spans="1:9" ht="18.600000000000001" customHeight="1">
      <c r="A13" s="61"/>
      <c r="B13" s="52" t="s">
        <v>52</v>
      </c>
      <c r="C13" s="277">
        <v>3830.4214730673998</v>
      </c>
      <c r="D13" s="91">
        <v>3733.5855997018998</v>
      </c>
      <c r="E13" s="91">
        <v>4160.5061331965999</v>
      </c>
      <c r="F13" s="91">
        <v>3774.5719024444002</v>
      </c>
      <c r="G13" s="91">
        <v>4176.8228640346997</v>
      </c>
      <c r="H13" s="91">
        <v>6227.5544224013001</v>
      </c>
    </row>
    <row r="14" spans="1:9" ht="18.600000000000001" customHeight="1">
      <c r="A14" s="61"/>
      <c r="B14" s="52" t="s">
        <v>62</v>
      </c>
      <c r="C14" s="277">
        <v>3018.291734785259</v>
      </c>
      <c r="D14" s="91">
        <v>1855.8727386062101</v>
      </c>
      <c r="E14" s="91">
        <v>2114.3802574444608</v>
      </c>
      <c r="F14" s="91">
        <v>2475.4631398563656</v>
      </c>
      <c r="G14" s="91">
        <v>2403.6738754541884</v>
      </c>
      <c r="H14" s="91">
        <v>3965.0094110275431</v>
      </c>
    </row>
    <row r="15" spans="1:9" ht="18.600000000000001" customHeight="1">
      <c r="A15" s="61"/>
      <c r="B15" s="52" t="s">
        <v>57</v>
      </c>
      <c r="C15" s="277">
        <v>1755.9346567127</v>
      </c>
      <c r="D15" s="91">
        <v>1904.7939213591001</v>
      </c>
      <c r="E15" s="91">
        <v>2223.4685498503</v>
      </c>
      <c r="F15" s="91">
        <v>2031.4008199842001</v>
      </c>
      <c r="G15" s="91">
        <v>1572.4199999999998</v>
      </c>
      <c r="H15" s="91">
        <v>1930.6775</v>
      </c>
    </row>
    <row r="16" spans="1:9" ht="18.600000000000001" customHeight="1">
      <c r="A16" s="61"/>
      <c r="B16" s="52" t="s">
        <v>225</v>
      </c>
      <c r="C16" s="277">
        <v>993.10299999999995</v>
      </c>
      <c r="D16" s="91">
        <v>857.35400000000004</v>
      </c>
      <c r="E16" s="91">
        <v>1026.6120000000001</v>
      </c>
      <c r="F16" s="91">
        <v>2089.87</v>
      </c>
      <c r="G16" s="91">
        <v>2575.9</v>
      </c>
      <c r="H16" s="91">
        <v>2136.1610000000001</v>
      </c>
    </row>
    <row r="17" spans="1:8" ht="18.600000000000001" customHeight="1">
      <c r="A17" s="61"/>
      <c r="B17" s="52" t="s">
        <v>226</v>
      </c>
      <c r="C17" s="283" t="s">
        <v>194</v>
      </c>
      <c r="D17" s="106" t="s">
        <v>194</v>
      </c>
      <c r="E17" s="106" t="s">
        <v>194</v>
      </c>
      <c r="F17" s="106" t="s">
        <v>194</v>
      </c>
      <c r="G17" s="106" t="s">
        <v>194</v>
      </c>
      <c r="H17" s="106" t="s">
        <v>194</v>
      </c>
    </row>
    <row r="18" spans="1:8" ht="18.600000000000001" customHeight="1">
      <c r="A18" s="61"/>
      <c r="B18" s="52" t="s">
        <v>227</v>
      </c>
      <c r="C18" s="277">
        <v>1653.4280000000001</v>
      </c>
      <c r="D18" s="91">
        <v>1277.0999999999999</v>
      </c>
      <c r="E18" s="91">
        <v>2637.4259499999998</v>
      </c>
      <c r="F18" s="91">
        <v>3623.9368763410998</v>
      </c>
      <c r="G18" s="91">
        <v>3750.3318660023001</v>
      </c>
      <c r="H18" s="91">
        <v>3540.8484021848999</v>
      </c>
    </row>
    <row r="19" spans="1:8" ht="18.600000000000001" customHeight="1">
      <c r="A19" s="61"/>
      <c r="B19" s="52" t="s">
        <v>228</v>
      </c>
      <c r="C19" s="283" t="s">
        <v>194</v>
      </c>
      <c r="D19" s="106" t="s">
        <v>194</v>
      </c>
      <c r="E19" s="106" t="s">
        <v>194</v>
      </c>
      <c r="F19" s="106" t="s">
        <v>194</v>
      </c>
      <c r="G19" s="106" t="s">
        <v>194</v>
      </c>
      <c r="H19" s="106" t="s">
        <v>194</v>
      </c>
    </row>
    <row r="20" spans="1:8" ht="18.600000000000001" customHeight="1">
      <c r="A20" s="61"/>
      <c r="B20" s="211" t="s">
        <v>230</v>
      </c>
      <c r="C20" s="277">
        <v>1410.5822110820081</v>
      </c>
      <c r="D20" s="283" t="s">
        <v>194</v>
      </c>
      <c r="E20" s="283" t="s">
        <v>194</v>
      </c>
      <c r="F20" s="283" t="s">
        <v>194</v>
      </c>
      <c r="G20" s="283" t="s">
        <v>194</v>
      </c>
      <c r="H20" s="283" t="s">
        <v>194</v>
      </c>
    </row>
    <row r="21" spans="1:8" ht="18.600000000000001" customHeight="1">
      <c r="A21" s="61"/>
      <c r="B21" s="503" t="s">
        <v>258</v>
      </c>
      <c r="C21" s="503"/>
      <c r="D21" s="503"/>
      <c r="E21" s="503"/>
      <c r="F21" s="503"/>
      <c r="G21" s="503"/>
      <c r="H21" s="503"/>
    </row>
    <row r="22" spans="1:8" ht="18.75" customHeight="1">
      <c r="A22" s="61"/>
      <c r="B22" s="496" t="s">
        <v>235</v>
      </c>
      <c r="C22" s="496"/>
      <c r="D22" s="496"/>
      <c r="E22" s="496"/>
      <c r="F22" s="496"/>
      <c r="G22" s="496"/>
      <c r="H22" s="496"/>
    </row>
    <row r="23" spans="1:8" ht="18.600000000000001" customHeight="1">
      <c r="A23" s="61"/>
      <c r="B23" s="213" t="s">
        <v>259</v>
      </c>
      <c r="C23" s="72"/>
      <c r="D23" s="72"/>
      <c r="E23" s="72"/>
      <c r="F23" s="72"/>
      <c r="G23" s="87"/>
      <c r="H23" s="284"/>
    </row>
    <row r="24" spans="1:8" ht="18.600000000000001" customHeight="1">
      <c r="A24" s="61"/>
      <c r="B24" s="61"/>
      <c r="C24" s="68"/>
      <c r="D24" s="68"/>
      <c r="E24" s="92"/>
      <c r="F24" s="68"/>
      <c r="G24" s="68"/>
      <c r="H24" s="68"/>
    </row>
    <row r="25" spans="1:8" ht="18.600000000000001" customHeight="1">
      <c r="A25" s="61"/>
      <c r="B25" s="160" t="s">
        <v>260</v>
      </c>
      <c r="C25" s="162">
        <v>2024</v>
      </c>
      <c r="D25" s="162">
        <v>2023</v>
      </c>
      <c r="E25" s="162">
        <v>2022</v>
      </c>
      <c r="F25" s="162">
        <v>2021</v>
      </c>
      <c r="G25" s="162">
        <v>2020</v>
      </c>
      <c r="H25" s="161">
        <v>2019</v>
      </c>
    </row>
    <row r="26" spans="1:8" ht="18.600000000000001" customHeight="1">
      <c r="A26" s="61"/>
      <c r="B26" s="52" t="s">
        <v>224</v>
      </c>
      <c r="C26" s="279">
        <v>2.1019123647229905</v>
      </c>
      <c r="D26" s="101">
        <v>1.5861675087590201</v>
      </c>
      <c r="E26" s="101">
        <v>1.9027325959021373</v>
      </c>
      <c r="F26" s="101">
        <v>2.3278184238232136</v>
      </c>
      <c r="G26" s="101">
        <v>2.1243636109860167</v>
      </c>
      <c r="H26" s="101">
        <v>2.4637409164619117</v>
      </c>
    </row>
    <row r="27" spans="1:8" ht="18.600000000000001" customHeight="1">
      <c r="A27" s="61"/>
      <c r="B27" s="52" t="s">
        <v>44</v>
      </c>
      <c r="C27" s="279">
        <v>3.0050577193364671</v>
      </c>
      <c r="D27" s="101">
        <v>2.3876977790850975</v>
      </c>
      <c r="E27" s="101">
        <v>2.7401560141108003</v>
      </c>
      <c r="F27" s="101">
        <v>3.4141339412599585</v>
      </c>
      <c r="G27" s="101">
        <v>2.9219487672511342</v>
      </c>
      <c r="H27" s="101">
        <v>3.1384660270510119</v>
      </c>
    </row>
    <row r="28" spans="1:8" ht="18.600000000000001" customHeight="1">
      <c r="A28" s="61"/>
      <c r="B28" s="52" t="s">
        <v>52</v>
      </c>
      <c r="C28" s="279">
        <v>2.5041492038891198</v>
      </c>
      <c r="D28" s="101">
        <v>2.4202052549830282</v>
      </c>
      <c r="E28" s="101">
        <v>2.5935860662274557</v>
      </c>
      <c r="F28" s="101">
        <v>2.1917291379595039</v>
      </c>
      <c r="G28" s="101">
        <v>2.3001495633175866</v>
      </c>
      <c r="H28" s="101">
        <v>3.3159341350676663</v>
      </c>
    </row>
    <row r="29" spans="1:8" ht="18.600000000000001" customHeight="1">
      <c r="A29" s="61"/>
      <c r="B29" s="52" t="s">
        <v>62</v>
      </c>
      <c r="C29" s="279">
        <v>2.0959530098496377</v>
      </c>
      <c r="D29" s="101">
        <v>1.2839270132500222</v>
      </c>
      <c r="E29" s="101">
        <v>1.467242724013671</v>
      </c>
      <c r="F29" s="101">
        <v>1.6980303921301934</v>
      </c>
      <c r="G29" s="101">
        <v>1.6037626998202714</v>
      </c>
      <c r="H29" s="101">
        <v>2.7320801659956291</v>
      </c>
    </row>
    <row r="30" spans="1:8" ht="18.600000000000001" customHeight="1">
      <c r="A30" s="61"/>
      <c r="B30" s="52" t="s">
        <v>57</v>
      </c>
      <c r="C30" s="279">
        <v>1.8951275277087773</v>
      </c>
      <c r="D30" s="101">
        <v>1.824861967413294</v>
      </c>
      <c r="E30" s="101">
        <v>2.0620126225441169</v>
      </c>
      <c r="F30" s="101">
        <v>1.8051532921585138</v>
      </c>
      <c r="G30" s="101">
        <v>1.3655687239417378</v>
      </c>
      <c r="H30" s="101">
        <v>1.7453774687421557</v>
      </c>
    </row>
    <row r="31" spans="1:8" ht="18.600000000000001" customHeight="1">
      <c r="A31" s="61"/>
      <c r="B31" s="52" t="s">
        <v>225</v>
      </c>
      <c r="C31" s="279">
        <v>0.7365557590129943</v>
      </c>
      <c r="D31" s="101">
        <v>0.62155621217343071</v>
      </c>
      <c r="E31" s="101">
        <v>0.75544199711974591</v>
      </c>
      <c r="F31" s="101">
        <v>1.4772431149042642</v>
      </c>
      <c r="G31" s="101">
        <v>1.8126494007205551</v>
      </c>
      <c r="H31" s="101">
        <v>1.4977130498267084</v>
      </c>
    </row>
    <row r="32" spans="1:8" ht="18.600000000000001" customHeight="1">
      <c r="A32" s="61"/>
      <c r="B32" s="52" t="s">
        <v>226</v>
      </c>
      <c r="C32" s="279" t="s">
        <v>194</v>
      </c>
      <c r="D32" s="101" t="s">
        <v>194</v>
      </c>
      <c r="E32" s="101" t="s">
        <v>194</v>
      </c>
      <c r="F32" s="101" t="s">
        <v>194</v>
      </c>
      <c r="G32" s="107" t="s">
        <v>194</v>
      </c>
      <c r="H32" s="107" t="s">
        <v>194</v>
      </c>
    </row>
    <row r="33" spans="1:8" ht="18.600000000000001" customHeight="1">
      <c r="A33" s="61"/>
      <c r="B33" s="52" t="s">
        <v>227</v>
      </c>
      <c r="C33" s="279">
        <v>0.37531140358583309</v>
      </c>
      <c r="D33" s="101">
        <v>0.30659400928125657</v>
      </c>
      <c r="E33" s="101">
        <v>0.64730982117915259</v>
      </c>
      <c r="F33" s="101">
        <v>0.93</v>
      </c>
      <c r="G33" s="101">
        <v>1.0007974924405774</v>
      </c>
      <c r="H33" s="101">
        <v>1.1194499869082226</v>
      </c>
    </row>
    <row r="34" spans="1:8" ht="18.600000000000001" customHeight="1">
      <c r="A34" s="61"/>
      <c r="B34" s="52" t="s">
        <v>228</v>
      </c>
      <c r="C34" s="279" t="s">
        <v>194</v>
      </c>
      <c r="D34" s="101" t="s">
        <v>194</v>
      </c>
      <c r="E34" s="101" t="s">
        <v>194</v>
      </c>
      <c r="F34" s="101" t="s">
        <v>194</v>
      </c>
      <c r="G34" s="107" t="s">
        <v>194</v>
      </c>
      <c r="H34" s="107" t="s">
        <v>194</v>
      </c>
    </row>
    <row r="35" spans="1:8" ht="18.600000000000001" customHeight="1">
      <c r="A35" s="61"/>
      <c r="B35" s="503" t="s">
        <v>261</v>
      </c>
      <c r="C35" s="503"/>
      <c r="D35" s="503"/>
      <c r="E35" s="503"/>
      <c r="F35" s="503"/>
      <c r="G35" s="503"/>
      <c r="H35" s="503"/>
    </row>
    <row r="36" spans="1:8" ht="18.600000000000001" customHeight="1">
      <c r="A36" s="61"/>
      <c r="B36" s="496" t="s">
        <v>262</v>
      </c>
      <c r="C36" s="496"/>
      <c r="D36" s="496"/>
      <c r="E36" s="496"/>
      <c r="F36" s="496"/>
      <c r="G36" s="496"/>
      <c r="H36" s="496"/>
    </row>
    <row r="37" spans="1:8" ht="18.600000000000001" customHeight="1">
      <c r="A37" s="61"/>
      <c r="B37" s="61"/>
      <c r="C37" s="68"/>
      <c r="D37" s="68"/>
      <c r="E37" s="109"/>
      <c r="F37" s="68"/>
      <c r="G37" s="68"/>
      <c r="H37" s="68"/>
    </row>
    <row r="38" spans="1:8" ht="18.600000000000001" customHeight="1">
      <c r="A38" s="61"/>
      <c r="B38" s="160" t="s">
        <v>263</v>
      </c>
      <c r="C38" s="162">
        <v>2024</v>
      </c>
      <c r="D38" s="162">
        <v>2023</v>
      </c>
      <c r="E38" s="162">
        <v>2022</v>
      </c>
      <c r="F38" s="162">
        <v>2021</v>
      </c>
      <c r="G38" s="162">
        <v>2020</v>
      </c>
      <c r="H38" s="161">
        <v>2019</v>
      </c>
    </row>
    <row r="39" spans="1:8" ht="18.600000000000001" customHeight="1">
      <c r="A39" s="61"/>
      <c r="B39" s="52" t="s">
        <v>224</v>
      </c>
      <c r="C39" s="279">
        <f>C11/'[1]Energy consumption'!C10*1000</f>
        <v>90.644860737823223</v>
      </c>
      <c r="D39" s="101">
        <v>73.126592660129205</v>
      </c>
      <c r="E39" s="101">
        <v>87.859638733670295</v>
      </c>
      <c r="F39" s="101">
        <v>100.30230672388372</v>
      </c>
      <c r="G39" s="101">
        <v>88.38799360284159</v>
      </c>
      <c r="H39" s="101">
        <v>94.78</v>
      </c>
    </row>
    <row r="40" spans="1:8" ht="18.600000000000001" customHeight="1">
      <c r="A40" s="61"/>
      <c r="B40" s="52" t="s">
        <v>44</v>
      </c>
      <c r="C40" s="279">
        <v>97.859518448716059</v>
      </c>
      <c r="D40" s="101">
        <v>88.38276973771795</v>
      </c>
      <c r="E40" s="101">
        <v>112.01575325201638</v>
      </c>
      <c r="F40" s="101">
        <v>129.21211640840355</v>
      </c>
      <c r="G40" s="101">
        <v>109.55855851223612</v>
      </c>
      <c r="H40" s="101">
        <v>109.01767101535651</v>
      </c>
    </row>
    <row r="41" spans="1:8" ht="18.600000000000001" customHeight="1">
      <c r="A41" s="61"/>
      <c r="B41" s="52" t="s">
        <v>52</v>
      </c>
      <c r="C41" s="279">
        <v>82.326852646149533</v>
      </c>
      <c r="D41" s="101">
        <v>76.837095008166159</v>
      </c>
      <c r="E41" s="101">
        <v>81.410940870689757</v>
      </c>
      <c r="F41" s="101">
        <v>72.139442907609848</v>
      </c>
      <c r="G41" s="101">
        <v>65.951194689722229</v>
      </c>
      <c r="H41" s="101">
        <v>88.724811666587925</v>
      </c>
    </row>
    <row r="42" spans="1:8" ht="18.600000000000001" customHeight="1">
      <c r="A42" s="61"/>
      <c r="B42" s="52" t="s">
        <v>62</v>
      </c>
      <c r="C42" s="279">
        <v>98.678907208463031</v>
      </c>
      <c r="D42" s="101">
        <v>54.718068773954357</v>
      </c>
      <c r="E42" s="101">
        <v>61.959870972911531</v>
      </c>
      <c r="F42" s="101">
        <v>66.575791181623529</v>
      </c>
      <c r="G42" s="101">
        <v>63.573200454928454</v>
      </c>
      <c r="H42" s="101">
        <v>95.962037324802651</v>
      </c>
    </row>
    <row r="43" spans="1:8" ht="18.600000000000001" customHeight="1">
      <c r="A43" s="61"/>
      <c r="B43" s="52" t="s">
        <v>57</v>
      </c>
      <c r="C43" s="279">
        <v>78.709698180675957</v>
      </c>
      <c r="D43" s="101">
        <v>80.573404833950519</v>
      </c>
      <c r="E43" s="101">
        <v>82.905898707496021</v>
      </c>
      <c r="F43" s="101">
        <v>65.403242537330527</v>
      </c>
      <c r="G43" s="101">
        <v>43.947542047185166</v>
      </c>
      <c r="H43" s="101">
        <v>56.872223826627163</v>
      </c>
    </row>
    <row r="44" spans="1:8" ht="18.600000000000001" customHeight="1">
      <c r="A44" s="61"/>
      <c r="B44" s="52" t="s">
        <v>225</v>
      </c>
      <c r="C44" s="279">
        <v>41.956189269117026</v>
      </c>
      <c r="D44" s="101">
        <v>35.815367597175396</v>
      </c>
      <c r="E44" s="101">
        <v>39.1827129692577</v>
      </c>
      <c r="F44" s="101">
        <v>77.788464430751119</v>
      </c>
      <c r="G44" s="101">
        <v>92.872514905788066</v>
      </c>
      <c r="H44" s="101">
        <v>71.536724775828304</v>
      </c>
    </row>
    <row r="45" spans="1:8" ht="18.600000000000001" customHeight="1">
      <c r="A45" s="61"/>
      <c r="B45" s="52" t="s">
        <v>226</v>
      </c>
      <c r="C45" s="288" t="s">
        <v>194</v>
      </c>
      <c r="D45" s="107" t="s">
        <v>194</v>
      </c>
      <c r="E45" s="107" t="s">
        <v>194</v>
      </c>
      <c r="F45" s="107" t="s">
        <v>194</v>
      </c>
      <c r="G45" s="107" t="s">
        <v>194</v>
      </c>
      <c r="H45" s="107" t="s">
        <v>194</v>
      </c>
    </row>
    <row r="46" spans="1:8" ht="18.600000000000001" customHeight="1">
      <c r="A46" s="61"/>
      <c r="B46" s="52" t="s">
        <v>227</v>
      </c>
      <c r="C46" s="279">
        <v>41.81130357820205</v>
      </c>
      <c r="D46" s="101">
        <v>32.294853963838662</v>
      </c>
      <c r="E46" s="101">
        <v>52.589292482882215</v>
      </c>
      <c r="F46" s="101">
        <v>64.86575113938504</v>
      </c>
      <c r="G46" s="101">
        <v>69.87296155767369</v>
      </c>
      <c r="H46" s="101">
        <v>83.162808176578224</v>
      </c>
    </row>
    <row r="47" spans="1:8" ht="18.600000000000001" customHeight="1">
      <c r="A47" s="61"/>
      <c r="B47" s="52" t="s">
        <v>228</v>
      </c>
      <c r="C47" s="279" t="s">
        <v>194</v>
      </c>
      <c r="D47" s="107" t="s">
        <v>194</v>
      </c>
      <c r="E47" s="107" t="s">
        <v>194</v>
      </c>
      <c r="F47" s="107" t="s">
        <v>194</v>
      </c>
      <c r="G47" s="107" t="s">
        <v>194</v>
      </c>
      <c r="H47" s="107" t="s">
        <v>194</v>
      </c>
    </row>
    <row r="48" spans="1:8" ht="18.600000000000001" customHeight="1">
      <c r="A48" s="61"/>
      <c r="B48" s="212" t="s">
        <v>261</v>
      </c>
      <c r="C48" s="72"/>
      <c r="D48" s="72"/>
      <c r="E48" s="72"/>
      <c r="F48" s="72"/>
      <c r="G48" s="108"/>
      <c r="H48" s="152"/>
    </row>
    <row r="49" spans="1:8" ht="18.600000000000001" customHeight="1">
      <c r="A49" s="61"/>
      <c r="B49" s="61"/>
      <c r="C49" s="68"/>
      <c r="D49" s="68"/>
      <c r="E49" s="68"/>
      <c r="F49" s="68"/>
      <c r="G49" s="68"/>
      <c r="H49" s="68"/>
    </row>
    <row r="50" spans="1:8" ht="18.600000000000001" customHeight="1">
      <c r="A50" s="61"/>
      <c r="B50" s="160" t="s">
        <v>264</v>
      </c>
      <c r="C50" s="162">
        <v>2024</v>
      </c>
      <c r="D50" s="162">
        <v>2023</v>
      </c>
      <c r="E50" s="162">
        <v>2022</v>
      </c>
      <c r="F50" s="162">
        <v>2021</v>
      </c>
      <c r="G50" s="162">
        <v>2020</v>
      </c>
      <c r="H50" s="161">
        <v>2019</v>
      </c>
    </row>
    <row r="51" spans="1:8" ht="18.600000000000001" customHeight="1">
      <c r="A51" s="61"/>
      <c r="B51" s="52" t="s">
        <v>224</v>
      </c>
      <c r="C51" s="277">
        <v>26656</v>
      </c>
      <c r="D51" s="91">
        <v>20219.862286462539</v>
      </c>
      <c r="E51" s="91">
        <v>23846.686172042646</v>
      </c>
      <c r="F51" s="91">
        <v>29056.901922777863</v>
      </c>
      <c r="G51" s="91">
        <v>30303.38834652846</v>
      </c>
      <c r="H51" s="91">
        <v>30640</v>
      </c>
    </row>
    <row r="52" spans="1:8" ht="18.600000000000001" customHeight="1">
      <c r="A52" s="61"/>
      <c r="B52" s="52" t="s">
        <v>44</v>
      </c>
      <c r="C52" s="289">
        <v>17945.134999999998</v>
      </c>
      <c r="D52" s="91">
        <v>12565.6865791173</v>
      </c>
      <c r="E52" s="91">
        <v>14635.8651783278</v>
      </c>
      <c r="F52" s="91">
        <v>18863.335956668201</v>
      </c>
      <c r="G52" s="91">
        <v>20720.187484569698</v>
      </c>
      <c r="H52" s="91">
        <v>19602.306573395901</v>
      </c>
    </row>
    <row r="53" spans="1:8" ht="18.600000000000001" customHeight="1">
      <c r="A53" s="61"/>
      <c r="B53" s="52" t="s">
        <v>52</v>
      </c>
      <c r="C53" s="289">
        <v>2557.864</v>
      </c>
      <c r="D53" s="91">
        <v>3000.0322841780999</v>
      </c>
      <c r="E53" s="91">
        <v>3167.7315799806001</v>
      </c>
      <c r="F53" s="91">
        <v>2354.6666123846999</v>
      </c>
      <c r="G53" s="91">
        <v>2215.4750185726002</v>
      </c>
      <c r="H53" s="91">
        <v>2903.1770930522998</v>
      </c>
    </row>
    <row r="54" spans="1:8" ht="18.600000000000001" customHeight="1">
      <c r="A54" s="61"/>
      <c r="B54" s="52" t="s">
        <v>62</v>
      </c>
      <c r="C54" s="289">
        <v>2042.4775</v>
      </c>
      <c r="D54" s="91">
        <v>983.94675840134198</v>
      </c>
      <c r="E54" s="91">
        <v>934.11935109824799</v>
      </c>
      <c r="F54" s="91">
        <v>1271.9139773838604</v>
      </c>
      <c r="G54" s="91">
        <v>1271.9139773838601</v>
      </c>
      <c r="H54" s="91">
        <v>2054.04092114286</v>
      </c>
    </row>
    <row r="55" spans="1:8" ht="18.600000000000001" customHeight="1">
      <c r="A55" s="61"/>
      <c r="B55" s="52" t="s">
        <v>57</v>
      </c>
      <c r="C55" s="289">
        <v>1464.403</v>
      </c>
      <c r="D55" s="91">
        <v>1535.7426647658001</v>
      </c>
      <c r="E55" s="91">
        <v>1537.654112636</v>
      </c>
      <c r="F55" s="91">
        <v>1729.4485</v>
      </c>
      <c r="G55" s="91">
        <v>1166.8999999999999</v>
      </c>
      <c r="H55" s="91">
        <v>1497.8174999999999</v>
      </c>
    </row>
    <row r="56" spans="1:8" ht="18.600000000000001" customHeight="1">
      <c r="A56" s="61"/>
      <c r="B56" s="52" t="s">
        <v>225</v>
      </c>
      <c r="C56" s="289">
        <v>993.10299999999995</v>
      </c>
      <c r="D56" s="91">
        <v>857.35400000000004</v>
      </c>
      <c r="E56" s="91">
        <v>933.89</v>
      </c>
      <c r="F56" s="91">
        <v>1224.58</v>
      </c>
      <c r="G56" s="91">
        <v>1203.58</v>
      </c>
      <c r="H56" s="91">
        <v>1077.3440000000001</v>
      </c>
    </row>
    <row r="57" spans="1:8" ht="18.600000000000001" customHeight="1">
      <c r="A57" s="61"/>
      <c r="B57" s="52" t="s">
        <v>226</v>
      </c>
      <c r="C57" s="277" t="s">
        <v>194</v>
      </c>
      <c r="D57" s="101" t="s">
        <v>194</v>
      </c>
      <c r="E57" s="101" t="s">
        <v>194</v>
      </c>
      <c r="F57" s="91" t="s">
        <v>194</v>
      </c>
      <c r="G57" s="110" t="s">
        <v>194</v>
      </c>
      <c r="H57" s="110" t="s">
        <v>194</v>
      </c>
    </row>
    <row r="58" spans="1:8" ht="18.600000000000001" customHeight="1">
      <c r="A58" s="61"/>
      <c r="B58" s="52" t="s">
        <v>227</v>
      </c>
      <c r="C58" s="289">
        <v>1653.4280000000001</v>
      </c>
      <c r="D58" s="91">
        <v>1277.0999999999999</v>
      </c>
      <c r="E58" s="91">
        <v>2637.4259499999998</v>
      </c>
      <c r="F58" s="91">
        <v>3612.9568763410998</v>
      </c>
      <c r="G58" s="91">
        <v>3725.3318660023001</v>
      </c>
      <c r="H58" s="91">
        <v>3505.7145021849001</v>
      </c>
    </row>
    <row r="59" spans="1:8" ht="18.600000000000001" customHeight="1">
      <c r="A59" s="61"/>
      <c r="B59" s="52" t="s">
        <v>228</v>
      </c>
      <c r="C59" s="279" t="s">
        <v>194</v>
      </c>
      <c r="D59" s="101" t="s">
        <v>194</v>
      </c>
      <c r="E59" s="101" t="s">
        <v>194</v>
      </c>
      <c r="F59" s="91" t="s">
        <v>194</v>
      </c>
      <c r="G59" s="110" t="s">
        <v>194</v>
      </c>
      <c r="H59" s="110" t="s">
        <v>194</v>
      </c>
    </row>
    <row r="60" spans="1:8" ht="18.600000000000001" customHeight="1">
      <c r="A60" s="61"/>
      <c r="B60" s="505" t="s">
        <v>265</v>
      </c>
      <c r="C60" s="505"/>
      <c r="D60" s="505"/>
      <c r="E60" s="505"/>
      <c r="F60" s="505"/>
      <c r="G60" s="505"/>
      <c r="H60" s="505"/>
    </row>
    <row r="61" spans="1:8" ht="18.600000000000001" customHeight="1">
      <c r="A61" s="61"/>
      <c r="B61" s="61"/>
      <c r="C61" s="68"/>
      <c r="D61" s="68"/>
      <c r="E61" s="68"/>
      <c r="F61" s="68"/>
      <c r="G61" s="68"/>
      <c r="H61" s="68"/>
    </row>
    <row r="62" spans="1:8" ht="18.600000000000001" customHeight="1">
      <c r="A62" s="61"/>
      <c r="B62" s="160" t="s">
        <v>266</v>
      </c>
      <c r="C62" s="162">
        <v>2024</v>
      </c>
      <c r="D62" s="162">
        <v>2023</v>
      </c>
      <c r="E62" s="162">
        <v>2022</v>
      </c>
      <c r="F62" s="162">
        <v>2021</v>
      </c>
      <c r="G62" s="162">
        <v>2020</v>
      </c>
      <c r="H62" s="161">
        <v>2019</v>
      </c>
    </row>
    <row r="63" spans="1:8" ht="18.600000000000001" customHeight="1">
      <c r="A63" s="61"/>
      <c r="B63" s="93" t="s">
        <v>224</v>
      </c>
      <c r="C63" s="285">
        <f>SUM(C64:C71)</f>
        <v>9443.735200000001</v>
      </c>
      <c r="D63" s="91">
        <v>10241.646926033374</v>
      </c>
      <c r="E63" s="91">
        <v>14220.786435593211</v>
      </c>
      <c r="F63" s="91">
        <v>18697.650199433905</v>
      </c>
      <c r="G63" s="91">
        <v>16375.155069382326</v>
      </c>
      <c r="H63" s="91">
        <v>20524</v>
      </c>
    </row>
    <row r="64" spans="1:8" ht="18.600000000000001" customHeight="1">
      <c r="A64" s="61"/>
      <c r="B64" s="52" t="s">
        <v>44</v>
      </c>
      <c r="C64" s="290">
        <v>7851.8846000000003</v>
      </c>
      <c r="D64" s="91">
        <v>8399.6888687527007</v>
      </c>
      <c r="E64" s="91">
        <v>11400.7166975562</v>
      </c>
      <c r="F64" s="91">
        <v>15456.7700742979</v>
      </c>
      <c r="G64" s="91">
        <v>11479.207325849899</v>
      </c>
      <c r="H64" s="91">
        <v>13762</v>
      </c>
    </row>
    <row r="65" spans="1:8" ht="18.600000000000001" customHeight="1">
      <c r="A65" s="61"/>
      <c r="B65" s="52" t="s">
        <v>52</v>
      </c>
      <c r="C65" s="286">
        <v>580.34400000000005</v>
      </c>
      <c r="D65" s="91">
        <v>698.96792275519999</v>
      </c>
      <c r="E65" s="91">
        <v>957.31949674919997</v>
      </c>
      <c r="F65" s="91">
        <v>1027.0147449522001</v>
      </c>
      <c r="G65" s="91">
        <v>1961.3478454620999</v>
      </c>
      <c r="H65" s="91">
        <v>3324</v>
      </c>
    </row>
    <row r="66" spans="1:8" ht="18.600000000000001" customHeight="1">
      <c r="A66" s="61"/>
      <c r="B66" s="52" t="s">
        <v>62</v>
      </c>
      <c r="C66" s="286">
        <v>792.20600000000002</v>
      </c>
      <c r="D66" s="91">
        <v>839.937877932172</v>
      </c>
      <c r="E66" s="91">
        <v>1148.2728040735101</v>
      </c>
      <c r="F66" s="91">
        <v>1171.5610601996059</v>
      </c>
      <c r="G66" s="91">
        <v>1131.7598980703283</v>
      </c>
      <c r="H66" s="91">
        <v>1911</v>
      </c>
    </row>
    <row r="67" spans="1:8" ht="18.600000000000001" customHeight="1">
      <c r="A67" s="61"/>
      <c r="B67" s="52" t="s">
        <v>57</v>
      </c>
      <c r="C67" s="286">
        <v>219.3006</v>
      </c>
      <c r="D67" s="91">
        <v>303.0522565933</v>
      </c>
      <c r="E67" s="91">
        <v>621.75543721429995</v>
      </c>
      <c r="F67" s="91">
        <v>166.03431998420001</v>
      </c>
      <c r="G67" s="91">
        <v>405.52</v>
      </c>
      <c r="H67" s="91">
        <v>433</v>
      </c>
    </row>
    <row r="68" spans="1:8" ht="18.600000000000001" customHeight="1">
      <c r="A68" s="61"/>
      <c r="B68" s="52" t="s">
        <v>225</v>
      </c>
      <c r="C68" s="279" t="s">
        <v>194</v>
      </c>
      <c r="D68" s="101" t="s">
        <v>194</v>
      </c>
      <c r="E68" s="91">
        <v>92.721999999999994</v>
      </c>
      <c r="F68" s="91">
        <v>865.29</v>
      </c>
      <c r="G68" s="91">
        <v>1372.32</v>
      </c>
      <c r="H68" s="91">
        <v>1058.817</v>
      </c>
    </row>
    <row r="69" spans="1:8" ht="18.600000000000001" customHeight="1">
      <c r="A69" s="61"/>
      <c r="B69" s="52" t="s">
        <v>226</v>
      </c>
      <c r="C69" s="279" t="s">
        <v>194</v>
      </c>
      <c r="D69" s="101" t="s">
        <v>194</v>
      </c>
      <c r="E69" s="101" t="s">
        <v>194</v>
      </c>
      <c r="F69" s="101" t="s">
        <v>194</v>
      </c>
      <c r="G69" s="101" t="s">
        <v>194</v>
      </c>
      <c r="H69" s="101" t="s">
        <v>194</v>
      </c>
    </row>
    <row r="70" spans="1:8" ht="18.600000000000001" customHeight="1">
      <c r="A70" s="61"/>
      <c r="B70" s="52" t="s">
        <v>227</v>
      </c>
      <c r="C70" s="279" t="s">
        <v>194</v>
      </c>
      <c r="D70" s="101" t="s">
        <v>194</v>
      </c>
      <c r="E70" s="101" t="s">
        <v>194</v>
      </c>
      <c r="F70" s="91">
        <v>10.98</v>
      </c>
      <c r="G70" s="91">
        <v>25</v>
      </c>
      <c r="H70" s="91">
        <v>35.133899999999997</v>
      </c>
    </row>
    <row r="71" spans="1:8" ht="18.600000000000001" customHeight="1">
      <c r="A71" s="61"/>
      <c r="B71" s="52" t="s">
        <v>228</v>
      </c>
      <c r="C71" s="279" t="s">
        <v>194</v>
      </c>
      <c r="D71" s="101" t="s">
        <v>194</v>
      </c>
      <c r="E71" s="101" t="s">
        <v>194</v>
      </c>
      <c r="F71" s="101" t="s">
        <v>194</v>
      </c>
      <c r="G71" s="101" t="s">
        <v>194</v>
      </c>
      <c r="H71" s="101" t="s">
        <v>194</v>
      </c>
    </row>
    <row r="72" spans="1:8" ht="18.600000000000001" customHeight="1">
      <c r="A72" s="61"/>
      <c r="B72" s="504" t="s">
        <v>261</v>
      </c>
      <c r="C72" s="504"/>
      <c r="D72" s="504"/>
      <c r="E72" s="504"/>
      <c r="F72" s="504"/>
      <c r="G72" s="504"/>
      <c r="H72" s="504"/>
    </row>
  </sheetData>
  <sheetProtection algorithmName="SHA-512" hashValue="1b48oTjr5FcUo4PGuXx6/gwS07w0k74LlNIhl9BbtQXRgraKzI2PrEG0evGv8yfXCCQTPFOQ/AqZLq6BJV/5ag==" saltValue="hr+9qPl7bMJJjVvX33fSpw==" spinCount="100000" sheet="1" objects="1" scenarios="1"/>
  <mergeCells count="9">
    <mergeCell ref="B35:H35"/>
    <mergeCell ref="B36:H36"/>
    <mergeCell ref="B72:H72"/>
    <mergeCell ref="B60:H60"/>
    <mergeCell ref="B4:H4"/>
    <mergeCell ref="B6:H6"/>
    <mergeCell ref="B8:H8"/>
    <mergeCell ref="B22:H22"/>
    <mergeCell ref="B21:H21"/>
  </mergeCells>
  <pageMargins left="0.7" right="0.7" top="0.75" bottom="0.75" header="0.3" footer="0.3"/>
  <pageSetup scale="49"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tabColor theme="5"/>
    <pageSetUpPr fitToPage="1"/>
  </sheetPr>
  <dimension ref="A1:I59"/>
  <sheetViews>
    <sheetView showGridLines="0" zoomScaleNormal="100" workbookViewId="0"/>
  </sheetViews>
  <sheetFormatPr defaultColWidth="9.42578125" defaultRowHeight="14.25"/>
  <cols>
    <col min="1" max="1" width="4.42578125" style="2" customWidth="1"/>
    <col min="2" max="2" width="50.5703125" style="2" customWidth="1"/>
    <col min="3" max="8" width="20.5703125" style="27" customWidth="1"/>
    <col min="9" max="9" width="4.42578125" style="2" customWidth="1"/>
    <col min="10" max="16384" width="9.42578125" style="2"/>
  </cols>
  <sheetData>
    <row r="1" spans="1:9" ht="14.45" customHeight="1"/>
    <row r="2" spans="1:9" ht="14.45" customHeight="1"/>
    <row r="3" spans="1:9" ht="14.45" customHeight="1"/>
    <row r="4" spans="1:9" s="9" customFormat="1" ht="33.75">
      <c r="B4" s="447" t="s">
        <v>267</v>
      </c>
      <c r="C4" s="447"/>
      <c r="D4" s="447"/>
      <c r="E4" s="447"/>
      <c r="F4" s="447"/>
      <c r="G4" s="447"/>
      <c r="H4" s="447"/>
      <c r="I4" s="17"/>
    </row>
    <row r="5" spans="1:9" ht="18.600000000000001" customHeight="1">
      <c r="A5" s="61"/>
      <c r="B5" s="61"/>
      <c r="C5" s="68"/>
      <c r="D5" s="68"/>
      <c r="E5" s="68"/>
      <c r="F5" s="68"/>
      <c r="G5" s="68"/>
      <c r="H5" s="68"/>
      <c r="I5" s="61"/>
    </row>
    <row r="6" spans="1:9" ht="36" customHeight="1">
      <c r="A6" s="61"/>
      <c r="B6" s="445" t="s">
        <v>268</v>
      </c>
      <c r="C6" s="445"/>
      <c r="D6" s="445"/>
      <c r="E6" s="445"/>
      <c r="F6" s="445"/>
      <c r="G6" s="445"/>
      <c r="H6" s="445"/>
      <c r="I6" s="61"/>
    </row>
    <row r="7" spans="1:9" ht="19.5">
      <c r="A7" s="61"/>
      <c r="B7" s="62"/>
      <c r="C7" s="62"/>
      <c r="D7" s="62"/>
      <c r="E7" s="62"/>
      <c r="F7" s="62"/>
      <c r="G7" s="62"/>
      <c r="H7" s="62"/>
      <c r="I7" s="61"/>
    </row>
    <row r="8" spans="1:9" ht="18.600000000000001" customHeight="1">
      <c r="A8" s="61"/>
      <c r="B8" s="502" t="s">
        <v>247</v>
      </c>
      <c r="C8" s="502"/>
      <c r="D8" s="502"/>
      <c r="E8" s="502"/>
      <c r="F8" s="502"/>
      <c r="G8" s="502"/>
      <c r="H8" s="502"/>
      <c r="I8" s="502"/>
    </row>
    <row r="9" spans="1:9" ht="18.600000000000001" customHeight="1">
      <c r="A9" s="61"/>
      <c r="B9" s="61"/>
      <c r="C9" s="68"/>
      <c r="D9" s="68"/>
      <c r="E9" s="68"/>
      <c r="F9" s="68"/>
      <c r="G9" s="68"/>
      <c r="H9" s="68"/>
      <c r="I9" s="61"/>
    </row>
    <row r="10" spans="1:9" ht="18.600000000000001" customHeight="1">
      <c r="A10" s="61"/>
      <c r="B10" s="160" t="s">
        <v>269</v>
      </c>
      <c r="C10" s="161">
        <v>2024</v>
      </c>
      <c r="D10" s="161">
        <v>2023</v>
      </c>
      <c r="E10" s="161">
        <v>2022</v>
      </c>
      <c r="F10" s="161">
        <v>2021</v>
      </c>
      <c r="G10" s="161">
        <v>2020</v>
      </c>
      <c r="H10" s="161">
        <v>2019</v>
      </c>
      <c r="I10" s="61"/>
    </row>
    <row r="11" spans="1:9" ht="18.600000000000001" customHeight="1">
      <c r="A11" s="61"/>
      <c r="B11" s="52" t="s">
        <v>224</v>
      </c>
      <c r="C11" s="111">
        <v>10763.994703648674</v>
      </c>
      <c r="D11" s="111">
        <v>12943.5236</v>
      </c>
      <c r="E11" s="111">
        <v>12671.154469999999</v>
      </c>
      <c r="F11" s="111">
        <v>10852</v>
      </c>
      <c r="G11" s="111">
        <v>16458</v>
      </c>
      <c r="H11" s="110">
        <v>21726</v>
      </c>
      <c r="I11" s="61"/>
    </row>
    <row r="12" spans="1:9" ht="18.600000000000001" customHeight="1">
      <c r="A12" s="61"/>
      <c r="B12" s="52" t="s">
        <v>44</v>
      </c>
      <c r="C12" s="111">
        <v>8608</v>
      </c>
      <c r="D12" s="111">
        <v>9682.3619999999992</v>
      </c>
      <c r="E12" s="111">
        <v>10255</v>
      </c>
      <c r="F12" s="111">
        <v>9247</v>
      </c>
      <c r="G12" s="111">
        <v>12568</v>
      </c>
      <c r="H12" s="110">
        <v>15348</v>
      </c>
      <c r="I12" s="61"/>
    </row>
    <row r="13" spans="1:9" ht="18.600000000000001" customHeight="1">
      <c r="A13" s="61"/>
      <c r="B13" s="52" t="s">
        <v>52</v>
      </c>
      <c r="C13" s="111">
        <v>707.74</v>
      </c>
      <c r="D13" s="102">
        <v>620.50099999999998</v>
      </c>
      <c r="E13" s="111">
        <v>520.86099999999999</v>
      </c>
      <c r="F13" s="111">
        <v>402.93599999999998</v>
      </c>
      <c r="G13" s="111">
        <v>810.84199999999998</v>
      </c>
      <c r="H13" s="110">
        <v>1281.5419999999999</v>
      </c>
      <c r="I13" s="61"/>
    </row>
    <row r="14" spans="1:9" ht="18.600000000000001" customHeight="1">
      <c r="A14" s="61"/>
      <c r="B14" s="52" t="s">
        <v>62</v>
      </c>
      <c r="C14" s="111">
        <v>692.85</v>
      </c>
      <c r="D14" s="102">
        <v>558.32299999999998</v>
      </c>
      <c r="E14" s="111">
        <v>477.88299999999998</v>
      </c>
      <c r="F14" s="111">
        <v>471.75299999999999</v>
      </c>
      <c r="G14" s="111">
        <v>871.62699999999995</v>
      </c>
      <c r="H14" s="110">
        <v>1400.58</v>
      </c>
      <c r="I14" s="61"/>
    </row>
    <row r="15" spans="1:9" ht="18.600000000000001" customHeight="1">
      <c r="A15" s="61"/>
      <c r="B15" s="52" t="s">
        <v>57</v>
      </c>
      <c r="C15" s="111">
        <v>138.261</v>
      </c>
      <c r="D15" s="102">
        <v>115.98819999999999</v>
      </c>
      <c r="E15" s="111">
        <v>80.142499999999998</v>
      </c>
      <c r="F15" s="111">
        <v>48.550199999999997</v>
      </c>
      <c r="G15" s="111">
        <v>169.15979999999999</v>
      </c>
      <c r="H15" s="110">
        <v>401.63850000000002</v>
      </c>
      <c r="I15" s="61"/>
    </row>
    <row r="16" spans="1:9" ht="18.600000000000001" customHeight="1">
      <c r="A16" s="61"/>
      <c r="B16" s="52" t="s">
        <v>225</v>
      </c>
      <c r="C16" s="111">
        <v>567.59199999999998</v>
      </c>
      <c r="D16" s="102">
        <v>498.03040000000004</v>
      </c>
      <c r="E16" s="111">
        <v>410.20959999999997</v>
      </c>
      <c r="F16" s="111">
        <v>177.15520000000001</v>
      </c>
      <c r="G16" s="111">
        <v>650.21540000000005</v>
      </c>
      <c r="H16" s="110">
        <v>960.68</v>
      </c>
      <c r="I16" s="61"/>
    </row>
    <row r="17" spans="1:9" ht="18.600000000000001" customHeight="1">
      <c r="A17" s="61"/>
      <c r="B17" s="52" t="s">
        <v>226</v>
      </c>
      <c r="C17" s="111" t="s">
        <v>194</v>
      </c>
      <c r="D17" s="112" t="s">
        <v>194</v>
      </c>
      <c r="E17" s="111" t="s">
        <v>194</v>
      </c>
      <c r="F17" s="111" t="s">
        <v>194</v>
      </c>
      <c r="G17" s="111">
        <v>12.28</v>
      </c>
      <c r="H17" s="110" t="s">
        <v>194</v>
      </c>
      <c r="I17" s="61"/>
    </row>
    <row r="18" spans="1:9" ht="18.600000000000001" customHeight="1">
      <c r="A18" s="61"/>
      <c r="B18" s="52" t="s">
        <v>227</v>
      </c>
      <c r="C18" s="111">
        <v>67.809374609070758</v>
      </c>
      <c r="D18" s="102">
        <v>82.841999999999999</v>
      </c>
      <c r="E18" s="111">
        <v>138.83036999999999</v>
      </c>
      <c r="F18" s="111">
        <v>172.4913</v>
      </c>
      <c r="G18" s="111">
        <v>308.59399999999999</v>
      </c>
      <c r="H18" s="110">
        <v>479.42700000000002</v>
      </c>
      <c r="I18" s="61"/>
    </row>
    <row r="19" spans="1:9" ht="18.600000000000001" customHeight="1">
      <c r="A19" s="61"/>
      <c r="B19" s="52" t="s">
        <v>228</v>
      </c>
      <c r="C19" s="111" t="s">
        <v>194</v>
      </c>
      <c r="D19" s="111">
        <v>1385.4770000000001</v>
      </c>
      <c r="E19" s="111">
        <v>787.80700000000002</v>
      </c>
      <c r="F19" s="111">
        <v>332.90199999999999</v>
      </c>
      <c r="G19" s="111">
        <v>1068.0989999999999</v>
      </c>
      <c r="H19" s="110">
        <v>1853.91</v>
      </c>
      <c r="I19" s="61"/>
    </row>
    <row r="20" spans="1:9" ht="36" customHeight="1">
      <c r="A20" s="61"/>
      <c r="B20" s="505" t="s">
        <v>270</v>
      </c>
      <c r="C20" s="505"/>
      <c r="D20" s="505"/>
      <c r="E20" s="505"/>
      <c r="F20" s="505"/>
      <c r="G20" s="505"/>
      <c r="H20" s="505"/>
      <c r="I20" s="61"/>
    </row>
    <row r="21" spans="1:9" ht="18.600000000000001" customHeight="1">
      <c r="A21" s="61"/>
      <c r="B21" s="506" t="s">
        <v>271</v>
      </c>
      <c r="C21" s="506"/>
      <c r="D21" s="506"/>
      <c r="E21" s="506"/>
      <c r="F21" s="506"/>
      <c r="G21" s="506"/>
      <c r="H21" s="506"/>
      <c r="I21" s="61"/>
    </row>
    <row r="22" spans="1:9" ht="18.600000000000001" customHeight="1">
      <c r="A22" s="61"/>
      <c r="B22" s="61"/>
      <c r="C22" s="68"/>
      <c r="D22" s="68"/>
      <c r="E22" s="68"/>
      <c r="F22" s="68"/>
      <c r="G22" s="68"/>
      <c r="H22" s="68"/>
      <c r="I22" s="61"/>
    </row>
    <row r="23" spans="1:9" ht="18.600000000000001" customHeight="1">
      <c r="A23" s="61"/>
      <c r="B23" s="160" t="s">
        <v>272</v>
      </c>
      <c r="C23" s="161">
        <v>2024</v>
      </c>
      <c r="D23" s="161">
        <v>2023</v>
      </c>
      <c r="E23" s="161">
        <v>2022</v>
      </c>
      <c r="F23" s="161">
        <v>2021</v>
      </c>
      <c r="G23" s="161">
        <v>2020</v>
      </c>
      <c r="H23" s="161">
        <v>2019</v>
      </c>
      <c r="I23" s="61"/>
    </row>
    <row r="24" spans="1:9" ht="18.600000000000001" customHeight="1">
      <c r="A24" s="61"/>
      <c r="B24" s="52" t="s">
        <v>224</v>
      </c>
      <c r="C24" s="102">
        <v>552</v>
      </c>
      <c r="D24" s="102">
        <v>633.23563541036731</v>
      </c>
      <c r="E24" s="111">
        <v>592.05720655239998</v>
      </c>
      <c r="F24" s="111">
        <v>496.53507552279297</v>
      </c>
      <c r="G24" s="111">
        <v>749.03164462588438</v>
      </c>
      <c r="H24" s="110">
        <v>1046.1821391941978</v>
      </c>
      <c r="I24" s="61"/>
    </row>
    <row r="25" spans="1:9" ht="18.600000000000001" customHeight="1">
      <c r="A25" s="61"/>
      <c r="B25" s="52" t="s">
        <v>44</v>
      </c>
      <c r="C25" s="102">
        <v>877</v>
      </c>
      <c r="D25" s="102">
        <v>990.13851701873523</v>
      </c>
      <c r="E25" s="111">
        <v>984.43387298877394</v>
      </c>
      <c r="F25" s="111">
        <v>855.94651882836763</v>
      </c>
      <c r="G25" s="111">
        <v>1140.4544539878123</v>
      </c>
      <c r="H25" s="110">
        <v>1443.7641610309861</v>
      </c>
      <c r="I25" s="61"/>
    </row>
    <row r="26" spans="1:9" ht="18.600000000000001" customHeight="1">
      <c r="A26" s="61"/>
      <c r="B26" s="52" t="s">
        <v>52</v>
      </c>
      <c r="C26" s="102">
        <v>463</v>
      </c>
      <c r="D26" s="102">
        <v>402.22454817752862</v>
      </c>
      <c r="E26" s="111">
        <v>324.23836355000299</v>
      </c>
      <c r="F26" s="111">
        <v>233.95906517636811</v>
      </c>
      <c r="G26" s="111">
        <v>446.52548909339316</v>
      </c>
      <c r="H26" s="110">
        <v>682.37201557594858</v>
      </c>
      <c r="I26" s="61"/>
    </row>
    <row r="27" spans="1:9" ht="18.600000000000001" customHeight="1">
      <c r="A27" s="61"/>
      <c r="B27" s="52" t="s">
        <v>62</v>
      </c>
      <c r="C27" s="102">
        <v>481</v>
      </c>
      <c r="D27" s="102">
        <v>386.25815601836734</v>
      </c>
      <c r="E27" s="102">
        <v>331.92549757145002</v>
      </c>
      <c r="F27" s="102">
        <v>323.61721831589779</v>
      </c>
      <c r="G27" s="102">
        <v>581.56095343512482</v>
      </c>
      <c r="H27" s="291">
        <v>965.06626901006791</v>
      </c>
      <c r="I27" s="61"/>
    </row>
    <row r="28" spans="1:9" ht="18.600000000000001" customHeight="1">
      <c r="A28" s="61"/>
      <c r="B28" s="52" t="s">
        <v>57</v>
      </c>
      <c r="C28" s="102">
        <v>149</v>
      </c>
      <c r="D28" s="102">
        <v>111.12092099585354</v>
      </c>
      <c r="E28" s="102">
        <v>70.314221403355106</v>
      </c>
      <c r="F28" s="102">
        <v>43.146145301044207</v>
      </c>
      <c r="G28" s="102">
        <v>146.9068901618146</v>
      </c>
      <c r="H28" s="291">
        <v>363.09056716069682</v>
      </c>
      <c r="I28" s="61"/>
    </row>
    <row r="29" spans="1:9" ht="18.600000000000001" customHeight="1">
      <c r="A29" s="61"/>
      <c r="B29" s="52" t="s">
        <v>225</v>
      </c>
      <c r="C29" s="102">
        <v>421</v>
      </c>
      <c r="D29" s="102">
        <v>361.05726336054721</v>
      </c>
      <c r="E29" s="102">
        <v>301.66071262583</v>
      </c>
      <c r="F29" s="102">
        <v>125.22014490192615</v>
      </c>
      <c r="G29" s="102">
        <v>457.55369197145666</v>
      </c>
      <c r="H29" s="291">
        <v>673.5554917010104</v>
      </c>
      <c r="I29" s="61"/>
    </row>
    <row r="30" spans="1:9" ht="18.600000000000001" customHeight="1">
      <c r="A30" s="61"/>
      <c r="B30" s="52" t="s">
        <v>226</v>
      </c>
      <c r="C30" s="102" t="s">
        <v>194</v>
      </c>
      <c r="D30" s="102" t="s">
        <v>194</v>
      </c>
      <c r="E30" s="102" t="s">
        <v>194</v>
      </c>
      <c r="F30" s="102" t="s">
        <v>194</v>
      </c>
      <c r="G30" s="102">
        <v>248.84725267424091</v>
      </c>
      <c r="H30" s="291" t="s">
        <v>194</v>
      </c>
      <c r="I30" s="61"/>
    </row>
    <row r="31" spans="1:9" ht="18.600000000000001" customHeight="1">
      <c r="A31" s="61"/>
      <c r="B31" s="52" t="s">
        <v>227</v>
      </c>
      <c r="C31" s="102">
        <v>15</v>
      </c>
      <c r="D31" s="102">
        <v>19.887918657018133</v>
      </c>
      <c r="E31" s="102">
        <v>34.121116005702703</v>
      </c>
      <c r="F31" s="102">
        <v>44.459385269669433</v>
      </c>
      <c r="G31" s="102">
        <v>82.350072584754543</v>
      </c>
      <c r="H31" s="291">
        <v>151.57230355930463</v>
      </c>
      <c r="I31" s="61"/>
    </row>
    <row r="32" spans="1:9" ht="18.600000000000001" customHeight="1">
      <c r="A32" s="61"/>
      <c r="B32" s="52" t="s">
        <v>228</v>
      </c>
      <c r="C32" s="102" t="s">
        <v>194</v>
      </c>
      <c r="D32" s="102">
        <v>996.64203751367904</v>
      </c>
      <c r="E32" s="102">
        <v>573.66242981078187</v>
      </c>
      <c r="F32" s="102">
        <v>236.56208918102683</v>
      </c>
      <c r="G32" s="102">
        <v>841.54062781195785</v>
      </c>
      <c r="H32" s="110">
        <v>1756.2846330936</v>
      </c>
      <c r="I32" s="61"/>
    </row>
    <row r="33" spans="1:9" ht="18.600000000000001" customHeight="1">
      <c r="A33" s="61"/>
      <c r="B33" s="505" t="s">
        <v>273</v>
      </c>
      <c r="C33" s="505"/>
      <c r="D33" s="505"/>
      <c r="E33" s="505"/>
      <c r="F33" s="505"/>
      <c r="G33" s="505"/>
      <c r="H33" s="505"/>
      <c r="I33" s="61"/>
    </row>
    <row r="34" spans="1:9" ht="18.600000000000001" customHeight="1">
      <c r="A34" s="61"/>
      <c r="B34" s="61"/>
      <c r="C34" s="68"/>
      <c r="D34" s="68"/>
      <c r="E34" s="68"/>
      <c r="F34" s="68"/>
      <c r="G34" s="68"/>
      <c r="H34" s="68"/>
      <c r="I34" s="61"/>
    </row>
    <row r="35" spans="1:9" ht="18.600000000000001" customHeight="1">
      <c r="A35" s="61"/>
      <c r="B35" s="160" t="s">
        <v>274</v>
      </c>
      <c r="C35" s="161">
        <v>2024</v>
      </c>
      <c r="D35" s="161">
        <v>2023</v>
      </c>
      <c r="E35" s="161">
        <v>2022</v>
      </c>
      <c r="F35" s="161">
        <v>2021</v>
      </c>
      <c r="G35" s="161">
        <v>2020</v>
      </c>
      <c r="H35" s="161">
        <v>2019</v>
      </c>
      <c r="I35" s="61"/>
    </row>
    <row r="36" spans="1:9" ht="18.600000000000001" customHeight="1">
      <c r="A36" s="61"/>
      <c r="B36" s="52" t="s">
        <v>224</v>
      </c>
      <c r="C36" s="91">
        <v>65</v>
      </c>
      <c r="D36" s="91">
        <v>59.94</v>
      </c>
      <c r="E36" s="111">
        <v>53.103999999999999</v>
      </c>
      <c r="F36" s="111">
        <v>36.152000000000001</v>
      </c>
      <c r="G36" s="111">
        <v>41.756500000000003</v>
      </c>
      <c r="H36" s="110">
        <v>28.905999999999999</v>
      </c>
      <c r="I36" s="61"/>
    </row>
    <row r="37" spans="1:9" ht="18.600000000000001" customHeight="1">
      <c r="A37" s="61"/>
      <c r="B37" s="52" t="s">
        <v>44</v>
      </c>
      <c r="C37" s="91">
        <v>65</v>
      </c>
      <c r="D37" s="91">
        <v>59.94</v>
      </c>
      <c r="E37" s="111">
        <v>53.103999999999999</v>
      </c>
      <c r="F37" s="111">
        <v>36.152000000000001</v>
      </c>
      <c r="G37" s="111">
        <v>41.756500000000003</v>
      </c>
      <c r="H37" s="110">
        <v>28.905999999999999</v>
      </c>
      <c r="I37" s="61"/>
    </row>
    <row r="38" spans="1:9" ht="18.600000000000001" customHeight="1">
      <c r="A38" s="61"/>
      <c r="B38" s="52" t="s">
        <v>52</v>
      </c>
      <c r="C38" s="102" t="s">
        <v>194</v>
      </c>
      <c r="D38" s="102" t="s">
        <v>194</v>
      </c>
      <c r="E38" s="111" t="s">
        <v>194</v>
      </c>
      <c r="F38" s="111" t="s">
        <v>194</v>
      </c>
      <c r="G38" s="111" t="s">
        <v>194</v>
      </c>
      <c r="H38" s="110" t="s">
        <v>194</v>
      </c>
      <c r="I38" s="61"/>
    </row>
    <row r="39" spans="1:9" ht="18.600000000000001" customHeight="1">
      <c r="A39" s="61"/>
      <c r="B39" s="52" t="s">
        <v>62</v>
      </c>
      <c r="C39" s="102" t="s">
        <v>194</v>
      </c>
      <c r="D39" s="102" t="s">
        <v>194</v>
      </c>
      <c r="E39" s="111" t="s">
        <v>194</v>
      </c>
      <c r="F39" s="111" t="s">
        <v>194</v>
      </c>
      <c r="G39" s="111" t="s">
        <v>194</v>
      </c>
      <c r="H39" s="110" t="s">
        <v>194</v>
      </c>
      <c r="I39" s="61"/>
    </row>
    <row r="40" spans="1:9" ht="18.600000000000001" customHeight="1">
      <c r="A40" s="61"/>
      <c r="B40" s="52" t="s">
        <v>57</v>
      </c>
      <c r="C40" s="102" t="s">
        <v>194</v>
      </c>
      <c r="D40" s="102" t="s">
        <v>194</v>
      </c>
      <c r="E40" s="111" t="s">
        <v>194</v>
      </c>
      <c r="F40" s="111" t="s">
        <v>194</v>
      </c>
      <c r="G40" s="111" t="s">
        <v>194</v>
      </c>
      <c r="H40" s="110" t="s">
        <v>194</v>
      </c>
      <c r="I40" s="61"/>
    </row>
    <row r="41" spans="1:9" ht="18.600000000000001" customHeight="1">
      <c r="A41" s="61"/>
      <c r="B41" s="52" t="s">
        <v>225</v>
      </c>
      <c r="C41" s="102" t="s">
        <v>194</v>
      </c>
      <c r="D41" s="102" t="s">
        <v>194</v>
      </c>
      <c r="E41" s="111" t="s">
        <v>194</v>
      </c>
      <c r="F41" s="111" t="s">
        <v>194</v>
      </c>
      <c r="G41" s="111" t="s">
        <v>194</v>
      </c>
      <c r="H41" s="110" t="s">
        <v>194</v>
      </c>
      <c r="I41" s="61"/>
    </row>
    <row r="42" spans="1:9" ht="18.600000000000001" customHeight="1">
      <c r="A42" s="61"/>
      <c r="B42" s="52" t="s">
        <v>226</v>
      </c>
      <c r="C42" s="102" t="s">
        <v>194</v>
      </c>
      <c r="D42" s="102" t="s">
        <v>194</v>
      </c>
      <c r="E42" s="111" t="s">
        <v>194</v>
      </c>
      <c r="F42" s="111" t="s">
        <v>194</v>
      </c>
      <c r="G42" s="111" t="s">
        <v>194</v>
      </c>
      <c r="H42" s="110" t="s">
        <v>194</v>
      </c>
      <c r="I42" s="61"/>
    </row>
    <row r="43" spans="1:9" ht="18.600000000000001" customHeight="1">
      <c r="A43" s="61"/>
      <c r="B43" s="52" t="s">
        <v>227</v>
      </c>
      <c r="C43" s="102" t="s">
        <v>194</v>
      </c>
      <c r="D43" s="102" t="s">
        <v>194</v>
      </c>
      <c r="E43" s="111" t="s">
        <v>194</v>
      </c>
      <c r="F43" s="111" t="s">
        <v>194</v>
      </c>
      <c r="G43" s="111" t="s">
        <v>194</v>
      </c>
      <c r="H43" s="110" t="s">
        <v>194</v>
      </c>
      <c r="I43" s="61"/>
    </row>
    <row r="44" spans="1:9" ht="18.600000000000001" customHeight="1">
      <c r="A44" s="61"/>
      <c r="B44" s="52" t="s">
        <v>228</v>
      </c>
      <c r="C44" s="102" t="s">
        <v>194</v>
      </c>
      <c r="D44" s="102" t="s">
        <v>194</v>
      </c>
      <c r="E44" s="111" t="s">
        <v>194</v>
      </c>
      <c r="F44" s="111" t="s">
        <v>194</v>
      </c>
      <c r="G44" s="111" t="s">
        <v>194</v>
      </c>
      <c r="H44" s="110" t="s">
        <v>194</v>
      </c>
      <c r="I44" s="61"/>
    </row>
    <row r="45" spans="1:9" ht="36" customHeight="1">
      <c r="A45" s="61"/>
      <c r="B45" s="505" t="s">
        <v>275</v>
      </c>
      <c r="C45" s="505"/>
      <c r="D45" s="505"/>
      <c r="E45" s="505"/>
      <c r="F45" s="505"/>
      <c r="G45" s="505"/>
      <c r="H45" s="505"/>
      <c r="I45" s="61"/>
    </row>
    <row r="46" spans="1:9" ht="18.600000000000001" customHeight="1">
      <c r="A46" s="61"/>
      <c r="B46" s="61"/>
      <c r="C46" s="68"/>
      <c r="D46" s="68"/>
      <c r="E46" s="68"/>
      <c r="F46" s="68"/>
      <c r="G46" s="68"/>
      <c r="H46" s="68"/>
      <c r="I46" s="61"/>
    </row>
    <row r="47" spans="1:9" ht="18.600000000000001" customHeight="1">
      <c r="A47" s="61"/>
      <c r="B47" s="160" t="s">
        <v>276</v>
      </c>
      <c r="C47" s="161">
        <v>2024</v>
      </c>
      <c r="D47" s="161">
        <v>2023</v>
      </c>
      <c r="E47" s="161">
        <v>2022</v>
      </c>
      <c r="F47" s="161">
        <v>2021</v>
      </c>
      <c r="G47" s="161">
        <v>2020</v>
      </c>
      <c r="H47" s="161">
        <v>2019</v>
      </c>
      <c r="I47" s="61"/>
    </row>
    <row r="48" spans="1:9" ht="18.600000000000001" customHeight="1">
      <c r="A48" s="61"/>
      <c r="B48" s="52" t="s">
        <v>224</v>
      </c>
      <c r="C48" s="292">
        <f>SUM(C49:C56)</f>
        <v>10717.252374609072</v>
      </c>
      <c r="D48" s="91">
        <v>12883.583600000002</v>
      </c>
      <c r="E48" s="111">
        <v>12613.720369999999</v>
      </c>
      <c r="F48" s="111">
        <v>10816.270699999999</v>
      </c>
      <c r="G48" s="111">
        <v>16416.681199999999</v>
      </c>
      <c r="H48" s="110">
        <v>21697.001499999998</v>
      </c>
      <c r="I48" s="61"/>
    </row>
    <row r="49" spans="1:9" ht="18.600000000000001" customHeight="1">
      <c r="A49" s="61"/>
      <c r="B49" s="52" t="s">
        <v>44</v>
      </c>
      <c r="C49" s="292">
        <v>8543</v>
      </c>
      <c r="D49" s="91">
        <v>9622.4220000000005</v>
      </c>
      <c r="E49" s="111">
        <v>10202.316999999999</v>
      </c>
      <c r="F49" s="111">
        <v>9210.4830000000002</v>
      </c>
      <c r="G49" s="111">
        <v>12525.864</v>
      </c>
      <c r="H49" s="110">
        <v>15319.224</v>
      </c>
      <c r="I49" s="61"/>
    </row>
    <row r="50" spans="1:9" ht="18.600000000000001" customHeight="1">
      <c r="A50" s="61"/>
      <c r="B50" s="52" t="s">
        <v>52</v>
      </c>
      <c r="C50" s="292">
        <v>707.74</v>
      </c>
      <c r="D50" s="102">
        <v>620.50099999999998</v>
      </c>
      <c r="E50" s="111">
        <v>520.86099999999999</v>
      </c>
      <c r="F50" s="111">
        <v>402.93599999999998</v>
      </c>
      <c r="G50" s="111">
        <v>810.84199999999998</v>
      </c>
      <c r="H50" s="110">
        <v>1281.5419999999999</v>
      </c>
      <c r="I50" s="61"/>
    </row>
    <row r="51" spans="1:9" ht="18.600000000000001" customHeight="1">
      <c r="A51" s="61"/>
      <c r="B51" s="52" t="s">
        <v>62</v>
      </c>
      <c r="C51" s="292">
        <v>692.85</v>
      </c>
      <c r="D51" s="102">
        <v>558.32299999999998</v>
      </c>
      <c r="E51" s="111">
        <v>477.88299999999998</v>
      </c>
      <c r="F51" s="111">
        <v>471.75299999999999</v>
      </c>
      <c r="G51" s="111">
        <v>871.62699999999995</v>
      </c>
      <c r="H51" s="110">
        <v>1400.58</v>
      </c>
      <c r="I51" s="61"/>
    </row>
    <row r="52" spans="1:9" ht="18.600000000000001" customHeight="1">
      <c r="A52" s="61"/>
      <c r="B52" s="52" t="s">
        <v>57</v>
      </c>
      <c r="C52" s="292">
        <v>138.261</v>
      </c>
      <c r="D52" s="102">
        <v>115.98819999999999</v>
      </c>
      <c r="E52" s="111">
        <v>80.142499999999998</v>
      </c>
      <c r="F52" s="111">
        <v>48.550199999999997</v>
      </c>
      <c r="G52" s="111">
        <v>169.15979999999999</v>
      </c>
      <c r="H52" s="110">
        <v>401.63850000000002</v>
      </c>
      <c r="I52" s="61"/>
    </row>
    <row r="53" spans="1:9" ht="18.600000000000001" customHeight="1">
      <c r="A53" s="61"/>
      <c r="B53" s="52" t="s">
        <v>225</v>
      </c>
      <c r="C53" s="292">
        <v>567.59199999999998</v>
      </c>
      <c r="D53" s="102">
        <v>498.03040000000004</v>
      </c>
      <c r="E53" s="111">
        <v>410.20959999999997</v>
      </c>
      <c r="F53" s="111">
        <v>177.15520000000001</v>
      </c>
      <c r="G53" s="111">
        <v>650.21540000000005</v>
      </c>
      <c r="H53" s="110">
        <v>960.68</v>
      </c>
      <c r="I53" s="61"/>
    </row>
    <row r="54" spans="1:9" ht="18.600000000000001" customHeight="1">
      <c r="A54" s="61"/>
      <c r="B54" s="52" t="s">
        <v>226</v>
      </c>
      <c r="C54" s="102" t="s">
        <v>194</v>
      </c>
      <c r="D54" s="102" t="s">
        <v>194</v>
      </c>
      <c r="E54" s="111" t="s">
        <v>194</v>
      </c>
      <c r="F54" s="111" t="s">
        <v>194</v>
      </c>
      <c r="G54" s="111">
        <v>12.28</v>
      </c>
      <c r="H54" s="110" t="s">
        <v>194</v>
      </c>
      <c r="I54" s="61"/>
    </row>
    <row r="55" spans="1:9" ht="18.600000000000001" customHeight="1">
      <c r="A55" s="61"/>
      <c r="B55" s="52" t="s">
        <v>227</v>
      </c>
      <c r="C55" s="292">
        <v>67.809374609070758</v>
      </c>
      <c r="D55" s="102">
        <v>82.841999999999999</v>
      </c>
      <c r="E55" s="111">
        <v>138.83036999999999</v>
      </c>
      <c r="F55" s="111">
        <v>172.4913</v>
      </c>
      <c r="G55" s="111">
        <v>308.59399999999999</v>
      </c>
      <c r="H55" s="110">
        <v>479.42700000000002</v>
      </c>
      <c r="I55" s="61"/>
    </row>
    <row r="56" spans="1:9" ht="18.600000000000001" customHeight="1">
      <c r="A56" s="61"/>
      <c r="B56" s="52" t="s">
        <v>228</v>
      </c>
      <c r="C56" s="102" t="s">
        <v>194</v>
      </c>
      <c r="D56" s="102">
        <v>1385.4770000000001</v>
      </c>
      <c r="E56" s="111">
        <v>787.80700000000002</v>
      </c>
      <c r="F56" s="111">
        <v>332.90199999999999</v>
      </c>
      <c r="G56" s="111">
        <v>1068.0989999999999</v>
      </c>
      <c r="H56" s="110">
        <v>1853.91</v>
      </c>
      <c r="I56" s="61"/>
    </row>
    <row r="57" spans="1:9" ht="40.5" customHeight="1">
      <c r="A57" s="61"/>
      <c r="B57" s="505" t="s">
        <v>270</v>
      </c>
      <c r="C57" s="505"/>
      <c r="D57" s="505"/>
      <c r="E57" s="505"/>
      <c r="F57" s="505"/>
      <c r="G57" s="505"/>
      <c r="H57" s="505"/>
      <c r="I57" s="61"/>
    </row>
    <row r="58" spans="1:9" ht="18.600000000000001" customHeight="1">
      <c r="A58" s="61"/>
      <c r="B58" s="506" t="s">
        <v>277</v>
      </c>
      <c r="C58" s="506"/>
      <c r="D58" s="506"/>
      <c r="E58" s="506"/>
      <c r="F58" s="506"/>
      <c r="G58" s="506"/>
      <c r="H58" s="113"/>
      <c r="I58" s="61"/>
    </row>
    <row r="59" spans="1:9" ht="19.5">
      <c r="A59" s="61"/>
      <c r="B59" s="61"/>
      <c r="C59" s="68"/>
      <c r="D59" s="68"/>
      <c r="E59" s="68"/>
      <c r="F59" s="68"/>
      <c r="G59" s="68"/>
      <c r="H59" s="68"/>
      <c r="I59" s="61"/>
    </row>
  </sheetData>
  <sheetProtection algorithmName="SHA-512" hashValue="EQ5glS+BcjkccC0sXxPBuWTq7z6kQNa5BBD4Kqn5fwr/JmeAkBl7DDfkFauAzStznH90aOt+SXg1Ss25tN4J3g==" saltValue="J9yOC7r/TSHTx86dbsoRnQ==" spinCount="100000" sheet="1" objects="1" scenarios="1"/>
  <mergeCells count="9">
    <mergeCell ref="B58:G58"/>
    <mergeCell ref="B21:H21"/>
    <mergeCell ref="B57:H57"/>
    <mergeCell ref="B4:H4"/>
    <mergeCell ref="B6:H6"/>
    <mergeCell ref="B8:I8"/>
    <mergeCell ref="B20:H20"/>
    <mergeCell ref="B45:H45"/>
    <mergeCell ref="B33:H33"/>
  </mergeCells>
  <pageMargins left="0.7" right="0.7" top="0.75" bottom="0.75" header="0.3" footer="0.3"/>
  <pageSetup scale="5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8">
    <tabColor theme="5"/>
    <pageSetUpPr fitToPage="1"/>
  </sheetPr>
  <dimension ref="A1:I40"/>
  <sheetViews>
    <sheetView showGridLines="0" topLeftCell="A5" zoomScaleNormal="100" workbookViewId="0"/>
  </sheetViews>
  <sheetFormatPr defaultColWidth="9.42578125" defaultRowHeight="14.25"/>
  <cols>
    <col min="1" max="1" width="4.42578125" style="2" customWidth="1"/>
    <col min="2" max="2" width="50.5703125" style="2" customWidth="1"/>
    <col min="3" max="8" width="20.5703125" style="27" customWidth="1"/>
    <col min="9" max="9" width="4.42578125" style="2" customWidth="1"/>
    <col min="10" max="16384" width="9.42578125" style="2"/>
  </cols>
  <sheetData>
    <row r="1" spans="1:9" ht="14.45" customHeight="1"/>
    <row r="2" spans="1:9" ht="14.45" customHeight="1"/>
    <row r="3" spans="1:9" ht="14.45" customHeight="1"/>
    <row r="4" spans="1:9" s="9" customFormat="1" ht="33.75">
      <c r="B4" s="447" t="s">
        <v>278</v>
      </c>
      <c r="C4" s="447"/>
      <c r="D4" s="447"/>
      <c r="E4" s="447"/>
      <c r="F4" s="447"/>
      <c r="G4" s="447"/>
      <c r="H4" s="447"/>
      <c r="I4" s="17"/>
    </row>
    <row r="5" spans="1:9" ht="18.600000000000001" customHeight="1">
      <c r="A5" s="61"/>
      <c r="B5" s="61"/>
      <c r="C5" s="68"/>
      <c r="D5" s="68"/>
      <c r="E5" s="68"/>
      <c r="F5" s="68"/>
      <c r="G5" s="68"/>
      <c r="H5" s="68"/>
      <c r="I5" s="61"/>
    </row>
    <row r="6" spans="1:9" ht="18.75" customHeight="1">
      <c r="A6" s="61"/>
      <c r="B6" s="445" t="s">
        <v>279</v>
      </c>
      <c r="C6" s="445"/>
      <c r="D6" s="445"/>
      <c r="E6" s="445"/>
      <c r="F6" s="445"/>
      <c r="G6" s="445"/>
      <c r="H6" s="445"/>
      <c r="I6" s="61"/>
    </row>
    <row r="7" spans="1:9" ht="18.75" customHeight="1">
      <c r="A7" s="61"/>
      <c r="B7" s="62"/>
      <c r="C7" s="62"/>
      <c r="D7" s="62"/>
      <c r="E7" s="62"/>
      <c r="F7" s="62"/>
      <c r="G7" s="62"/>
      <c r="H7" s="62"/>
      <c r="I7" s="61"/>
    </row>
    <row r="8" spans="1:9" ht="18.75" customHeight="1">
      <c r="A8" s="61"/>
      <c r="B8" s="497" t="s">
        <v>247</v>
      </c>
      <c r="C8" s="497"/>
      <c r="D8" s="497"/>
      <c r="E8" s="497"/>
      <c r="F8" s="497"/>
      <c r="G8" s="497"/>
      <c r="H8" s="497"/>
      <c r="I8" s="424"/>
    </row>
    <row r="9" spans="1:9" ht="18.600000000000001" customHeight="1">
      <c r="A9" s="61"/>
      <c r="B9" s="61"/>
      <c r="C9" s="68"/>
      <c r="D9" s="68"/>
      <c r="E9" s="114"/>
      <c r="F9" s="68"/>
      <c r="G9" s="68"/>
      <c r="H9" s="68"/>
      <c r="I9" s="61"/>
    </row>
    <row r="10" spans="1:9" ht="18.600000000000001" customHeight="1">
      <c r="A10" s="61"/>
      <c r="B10" s="160" t="s">
        <v>280</v>
      </c>
      <c r="C10" s="162">
        <v>2024</v>
      </c>
      <c r="D10" s="162">
        <v>2023</v>
      </c>
      <c r="E10" s="162">
        <v>2022</v>
      </c>
      <c r="F10" s="162">
        <v>2021</v>
      </c>
      <c r="G10" s="162">
        <v>2020</v>
      </c>
      <c r="H10" s="162">
        <v>2019</v>
      </c>
      <c r="I10" s="61"/>
    </row>
    <row r="11" spans="1:9" ht="18.600000000000001" customHeight="1">
      <c r="A11" s="61"/>
      <c r="B11" s="52" t="s">
        <v>224</v>
      </c>
      <c r="C11" s="133">
        <v>22307</v>
      </c>
      <c r="D11" s="115">
        <v>24588</v>
      </c>
      <c r="E11" s="115">
        <v>15054</v>
      </c>
      <c r="F11" s="115">
        <v>1631</v>
      </c>
      <c r="G11" s="115">
        <v>20450</v>
      </c>
      <c r="H11" s="115">
        <v>78774</v>
      </c>
      <c r="I11" s="61"/>
    </row>
    <row r="12" spans="1:9" ht="18.600000000000001" customHeight="1">
      <c r="A12" s="61"/>
      <c r="B12" s="52" t="s">
        <v>44</v>
      </c>
      <c r="C12" s="91">
        <v>11042.679565736325</v>
      </c>
      <c r="D12" s="91">
        <v>13033.505851534101</v>
      </c>
      <c r="E12" s="91">
        <v>6731.4160235519994</v>
      </c>
      <c r="F12" s="91">
        <v>951.91534044288005</v>
      </c>
      <c r="G12" s="91">
        <v>13374.981997597401</v>
      </c>
      <c r="H12" s="115">
        <v>43132.715722359499</v>
      </c>
      <c r="I12" s="61"/>
    </row>
    <row r="13" spans="1:9" ht="18.600000000000001" customHeight="1">
      <c r="A13" s="61"/>
      <c r="B13" s="52" t="s">
        <v>52</v>
      </c>
      <c r="C13" s="91">
        <v>2481.0282633945603</v>
      </c>
      <c r="D13" s="91">
        <v>2353.7681795865601</v>
      </c>
      <c r="E13" s="91">
        <v>1375.49423062656</v>
      </c>
      <c r="F13" s="102">
        <v>143.49464718336</v>
      </c>
      <c r="G13" s="91">
        <v>1783.53878300928</v>
      </c>
      <c r="H13" s="115">
        <v>7760.9274866261294</v>
      </c>
      <c r="I13" s="61"/>
    </row>
    <row r="14" spans="1:9" ht="18.600000000000001" customHeight="1">
      <c r="A14" s="61"/>
      <c r="B14" s="52" t="s">
        <v>62</v>
      </c>
      <c r="C14" s="91">
        <v>1692.9558903628799</v>
      </c>
      <c r="D14" s="91">
        <v>2000.9357941478399</v>
      </c>
      <c r="E14" s="91">
        <v>1209.7952711539201</v>
      </c>
      <c r="F14" s="102">
        <v>54.795041072640004</v>
      </c>
      <c r="G14" s="91">
        <v>1669.20689751552</v>
      </c>
      <c r="H14" s="115">
        <v>5963.2386450397908</v>
      </c>
      <c r="I14" s="61"/>
    </row>
    <row r="15" spans="1:9" ht="18.600000000000001" customHeight="1">
      <c r="A15" s="61"/>
      <c r="B15" s="52" t="s">
        <v>57</v>
      </c>
      <c r="C15" s="91">
        <v>2592.2485788249601</v>
      </c>
      <c r="D15" s="91">
        <v>2488.2879498048001</v>
      </c>
      <c r="E15" s="91">
        <v>2650.0926830399999</v>
      </c>
      <c r="F15" s="102">
        <v>95.74129078272</v>
      </c>
      <c r="G15" s="91">
        <v>2905.31787207552</v>
      </c>
      <c r="H15" s="115">
        <v>10873.763641337198</v>
      </c>
      <c r="I15" s="61"/>
    </row>
    <row r="16" spans="1:9" ht="18.600000000000001" customHeight="1">
      <c r="A16" s="61"/>
      <c r="B16" s="52" t="s">
        <v>225</v>
      </c>
      <c r="C16" s="91">
        <v>989.91597564287997</v>
      </c>
      <c r="D16" s="91">
        <v>807.34542615935993</v>
      </c>
      <c r="E16" s="91">
        <v>502.23194106624004</v>
      </c>
      <c r="F16" s="102">
        <v>63.570101886719996</v>
      </c>
      <c r="G16" s="91">
        <v>684.95367232512001</v>
      </c>
      <c r="H16" s="115">
        <v>2130.0162258278401</v>
      </c>
      <c r="I16" s="61"/>
    </row>
    <row r="17" spans="1:9" ht="18.600000000000001" customHeight="1">
      <c r="A17" s="61"/>
      <c r="B17" s="52" t="s">
        <v>226</v>
      </c>
      <c r="C17" s="91">
        <v>51.43102930944</v>
      </c>
      <c r="D17" s="91">
        <v>54.013913775360002</v>
      </c>
      <c r="E17" s="91">
        <v>28.790922758400001</v>
      </c>
      <c r="F17" s="102">
        <v>6.0109964006399998</v>
      </c>
      <c r="G17" s="91">
        <v>31.561006118400002</v>
      </c>
      <c r="H17" s="115">
        <v>128.84781447168001</v>
      </c>
      <c r="I17" s="61"/>
    </row>
    <row r="18" spans="1:9" ht="18.600000000000001" customHeight="1">
      <c r="A18" s="61"/>
      <c r="B18" s="52" t="s">
        <v>227</v>
      </c>
      <c r="C18" s="91">
        <v>3456.9234409881601</v>
      </c>
      <c r="D18" s="91">
        <v>3849.6692957184</v>
      </c>
      <c r="E18" s="91">
        <v>2555.8366236480001</v>
      </c>
      <c r="F18" s="102">
        <v>315.28627726464003</v>
      </c>
      <c r="G18" s="91">
        <v>0.80900113536000007</v>
      </c>
      <c r="H18" s="115">
        <v>8784.75705913003</v>
      </c>
      <c r="I18" s="61"/>
    </row>
    <row r="19" spans="1:9" ht="18.600000000000001" customHeight="1">
      <c r="A19" s="61"/>
      <c r="B19" s="52" t="s">
        <v>228</v>
      </c>
      <c r="C19" s="287" t="s">
        <v>194</v>
      </c>
      <c r="D19" s="287" t="s">
        <v>194</v>
      </c>
      <c r="E19" s="287" t="s">
        <v>194</v>
      </c>
      <c r="F19" s="115" t="s">
        <v>194</v>
      </c>
      <c r="G19" s="115" t="s">
        <v>194</v>
      </c>
      <c r="H19" s="115" t="s">
        <v>194</v>
      </c>
      <c r="I19" s="61"/>
    </row>
    <row r="20" spans="1:9" ht="18.600000000000001" customHeight="1">
      <c r="A20" s="61"/>
      <c r="B20" s="507" t="s">
        <v>281</v>
      </c>
      <c r="C20" s="507"/>
      <c r="D20" s="507"/>
      <c r="E20" s="507"/>
      <c r="F20" s="507"/>
      <c r="G20" s="507"/>
      <c r="H20" s="507"/>
      <c r="I20" s="61"/>
    </row>
    <row r="21" spans="1:9" ht="18.600000000000001" customHeight="1">
      <c r="A21" s="61"/>
      <c r="B21" s="508" t="s">
        <v>282</v>
      </c>
      <c r="C21" s="508"/>
      <c r="D21" s="508"/>
      <c r="E21" s="508"/>
      <c r="F21" s="508"/>
      <c r="G21" s="508"/>
      <c r="H21" s="508"/>
      <c r="I21" s="61"/>
    </row>
    <row r="22" spans="1:9" ht="18.600000000000001" customHeight="1">
      <c r="A22" s="61"/>
      <c r="B22" s="61"/>
      <c r="C22" s="68"/>
      <c r="D22" s="68"/>
      <c r="E22" s="68"/>
      <c r="F22" s="68"/>
      <c r="G22" s="68"/>
      <c r="H22" s="68"/>
      <c r="I22" s="61"/>
    </row>
    <row r="23" spans="1:9" ht="18.600000000000001" customHeight="1">
      <c r="A23" s="61"/>
      <c r="B23" s="160" t="s">
        <v>283</v>
      </c>
      <c r="C23" s="162">
        <v>2024</v>
      </c>
      <c r="D23" s="162">
        <v>2023</v>
      </c>
      <c r="E23" s="162">
        <v>2022</v>
      </c>
      <c r="F23" s="162">
        <v>2021</v>
      </c>
      <c r="G23" s="162">
        <v>2020</v>
      </c>
      <c r="H23" s="162">
        <v>2019</v>
      </c>
      <c r="I23" s="61"/>
    </row>
    <row r="24" spans="1:9" ht="18.600000000000001" customHeight="1">
      <c r="A24" s="61"/>
      <c r="B24" s="52" t="s">
        <v>224</v>
      </c>
      <c r="C24" s="91">
        <v>1143</v>
      </c>
      <c r="D24" s="91">
        <v>1203</v>
      </c>
      <c r="E24" s="102">
        <v>704</v>
      </c>
      <c r="F24" s="91">
        <v>75</v>
      </c>
      <c r="G24" s="91">
        <v>931</v>
      </c>
      <c r="H24" s="115">
        <v>3793</v>
      </c>
      <c r="I24" s="61"/>
    </row>
    <row r="25" spans="1:9" ht="18.600000000000001" customHeight="1">
      <c r="A25" s="61"/>
      <c r="B25" s="52" t="s">
        <v>44</v>
      </c>
      <c r="C25" s="91">
        <v>1125</v>
      </c>
      <c r="D25" s="91">
        <v>1333</v>
      </c>
      <c r="E25" s="102">
        <v>646</v>
      </c>
      <c r="F25" s="91">
        <v>88</v>
      </c>
      <c r="G25" s="91">
        <v>1214</v>
      </c>
      <c r="H25" s="115">
        <v>4057</v>
      </c>
      <c r="I25" s="61"/>
    </row>
    <row r="26" spans="1:9" ht="18.600000000000001" customHeight="1">
      <c r="A26" s="61"/>
      <c r="B26" s="52" t="s">
        <v>52</v>
      </c>
      <c r="C26" s="91">
        <v>1622</v>
      </c>
      <c r="D26" s="91">
        <v>1526</v>
      </c>
      <c r="E26" s="102">
        <v>857</v>
      </c>
      <c r="F26" s="91">
        <v>83</v>
      </c>
      <c r="G26" s="91">
        <v>982</v>
      </c>
      <c r="H26" s="115">
        <v>4132</v>
      </c>
      <c r="I26" s="61"/>
    </row>
    <row r="27" spans="1:9" ht="18.600000000000001" customHeight="1">
      <c r="A27" s="61"/>
      <c r="B27" s="52" t="s">
        <v>62</v>
      </c>
      <c r="C27" s="91">
        <v>1176</v>
      </c>
      <c r="D27" s="91">
        <v>1384</v>
      </c>
      <c r="E27" s="102">
        <v>840</v>
      </c>
      <c r="F27" s="91">
        <v>38</v>
      </c>
      <c r="G27" s="91">
        <v>1114</v>
      </c>
      <c r="H27" s="115">
        <v>4109</v>
      </c>
      <c r="I27" s="61"/>
    </row>
    <row r="28" spans="1:9" ht="18.600000000000001" customHeight="1">
      <c r="A28" s="61"/>
      <c r="B28" s="52" t="s">
        <v>57</v>
      </c>
      <c r="C28" s="91">
        <v>2798</v>
      </c>
      <c r="D28" s="91">
        <v>2384</v>
      </c>
      <c r="E28" s="102">
        <v>2458</v>
      </c>
      <c r="F28" s="91">
        <v>85</v>
      </c>
      <c r="G28" s="91">
        <v>2523</v>
      </c>
      <c r="H28" s="115">
        <v>9830</v>
      </c>
      <c r="I28" s="61"/>
    </row>
    <row r="29" spans="1:9" ht="18.600000000000001" customHeight="1">
      <c r="A29" s="61"/>
      <c r="B29" s="52" t="s">
        <v>225</v>
      </c>
      <c r="C29" s="91">
        <v>734</v>
      </c>
      <c r="D29" s="91">
        <v>585</v>
      </c>
      <c r="E29" s="102">
        <v>370</v>
      </c>
      <c r="F29" s="91">
        <v>45</v>
      </c>
      <c r="G29" s="91">
        <v>482</v>
      </c>
      <c r="H29" s="115">
        <v>1493</v>
      </c>
      <c r="I29" s="61"/>
    </row>
    <row r="30" spans="1:9" ht="18.600000000000001" customHeight="1">
      <c r="A30" s="61"/>
      <c r="B30" s="52" t="s">
        <v>226</v>
      </c>
      <c r="C30" s="91">
        <v>1142</v>
      </c>
      <c r="D30" s="91">
        <v>1200</v>
      </c>
      <c r="E30" s="102">
        <v>615</v>
      </c>
      <c r="F30" s="91">
        <v>131</v>
      </c>
      <c r="G30" s="91">
        <v>640</v>
      </c>
      <c r="H30" s="115">
        <v>2309</v>
      </c>
      <c r="I30" s="61"/>
    </row>
    <row r="31" spans="1:9" ht="18.600000000000001" customHeight="1">
      <c r="A31" s="61"/>
      <c r="B31" s="52" t="s">
        <v>227</v>
      </c>
      <c r="C31" s="91">
        <v>785</v>
      </c>
      <c r="D31" s="91">
        <v>924</v>
      </c>
      <c r="E31" s="102">
        <v>627</v>
      </c>
      <c r="F31" s="91">
        <v>81</v>
      </c>
      <c r="G31" s="91">
        <v>0</v>
      </c>
      <c r="H31" s="115">
        <v>2777</v>
      </c>
      <c r="I31" s="61"/>
    </row>
    <row r="32" spans="1:9" ht="18.600000000000001" customHeight="1">
      <c r="A32" s="61"/>
      <c r="B32" s="52" t="s">
        <v>228</v>
      </c>
      <c r="C32" s="115" t="s">
        <v>194</v>
      </c>
      <c r="D32" s="115" t="s">
        <v>194</v>
      </c>
      <c r="E32" s="115" t="s">
        <v>194</v>
      </c>
      <c r="F32" s="115" t="s">
        <v>194</v>
      </c>
      <c r="G32" s="115" t="s">
        <v>194</v>
      </c>
      <c r="H32" s="115" t="s">
        <v>194</v>
      </c>
      <c r="I32" s="61"/>
    </row>
    <row r="33" spans="1:9" ht="19.5">
      <c r="A33" s="61"/>
      <c r="B33" s="61"/>
      <c r="C33" s="68"/>
      <c r="D33" s="68"/>
      <c r="E33" s="68"/>
      <c r="F33" s="68"/>
      <c r="G33" s="68"/>
      <c r="H33" s="68"/>
      <c r="I33" s="61"/>
    </row>
    <row r="34" spans="1:9" ht="19.5">
      <c r="A34" s="61"/>
      <c r="B34" s="61"/>
      <c r="C34" s="68"/>
      <c r="D34" s="68"/>
      <c r="E34" s="68"/>
      <c r="F34" s="68"/>
      <c r="G34" s="68"/>
      <c r="H34" s="68"/>
      <c r="I34" s="61"/>
    </row>
    <row r="35" spans="1:9" ht="15">
      <c r="D35" s="38"/>
      <c r="E35" s="38"/>
      <c r="F35" s="38"/>
    </row>
    <row r="36" spans="1:9" ht="15">
      <c r="D36" s="38"/>
      <c r="E36" s="38"/>
      <c r="F36" s="38"/>
    </row>
    <row r="37" spans="1:9" ht="15">
      <c r="D37" s="38"/>
      <c r="E37" s="38"/>
      <c r="F37" s="38"/>
    </row>
    <row r="38" spans="1:9" ht="15">
      <c r="D38" s="38"/>
      <c r="E38" s="38"/>
      <c r="F38" s="38"/>
    </row>
    <row r="39" spans="1:9" ht="15">
      <c r="D39" s="38"/>
      <c r="E39" s="38"/>
      <c r="F39" s="38"/>
    </row>
    <row r="40" spans="1:9" ht="15">
      <c r="D40" s="38"/>
      <c r="E40" s="38"/>
      <c r="F40" s="38"/>
    </row>
  </sheetData>
  <sheetProtection algorithmName="SHA-512" hashValue="fy5msCyNhvfN1i5AuMYBA22fr75pGUYpKpEJvDb/zE/E7uTZKf1hoon4o5RZmYt5gq+URqVbMbZ0Z/bB8Eigmg==" saltValue="rWzVd4O7sqyiE5PpCIjrFQ==" spinCount="100000" sheet="1" objects="1" scenarios="1"/>
  <mergeCells count="5">
    <mergeCell ref="B6:H6"/>
    <mergeCell ref="B4:H4"/>
    <mergeCell ref="B20:H20"/>
    <mergeCell ref="B21:H21"/>
    <mergeCell ref="B8:H8"/>
  </mergeCells>
  <pageMargins left="0.7" right="0.7" top="0.75" bottom="0.75" header="0.3" footer="0.3"/>
  <pageSetup scale="47"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theme="5"/>
    <pageSetUpPr fitToPage="1"/>
  </sheetPr>
  <dimension ref="A1:I33"/>
  <sheetViews>
    <sheetView showGridLines="0" zoomScaleNormal="100" workbookViewId="0"/>
  </sheetViews>
  <sheetFormatPr defaultColWidth="9.42578125" defaultRowHeight="14.25"/>
  <cols>
    <col min="1" max="1" width="4.42578125" style="2" customWidth="1"/>
    <col min="2" max="2" width="50.5703125" style="2" customWidth="1"/>
    <col min="3" max="8" width="20.5703125" style="27" customWidth="1"/>
    <col min="9" max="9" width="4.5703125" style="2" customWidth="1"/>
    <col min="10" max="16384" width="9.42578125" style="2"/>
  </cols>
  <sheetData>
    <row r="1" spans="1:9" ht="14.45" customHeight="1"/>
    <row r="2" spans="1:9" ht="14.45" customHeight="1"/>
    <row r="3" spans="1:9" ht="14.45" customHeight="1"/>
    <row r="4" spans="1:9" s="9" customFormat="1" ht="33" customHeight="1">
      <c r="B4" s="447" t="s">
        <v>284</v>
      </c>
      <c r="C4" s="447"/>
      <c r="D4" s="447"/>
      <c r="E4" s="447"/>
      <c r="F4" s="447"/>
      <c r="G4" s="447"/>
      <c r="H4" s="447"/>
      <c r="I4" s="17"/>
    </row>
    <row r="5" spans="1:9" ht="18.600000000000001" customHeight="1">
      <c r="A5" s="61"/>
      <c r="B5" s="61"/>
      <c r="C5" s="68"/>
      <c r="D5" s="68"/>
      <c r="E5" s="68"/>
      <c r="F5" s="68"/>
      <c r="G5" s="68"/>
      <c r="H5" s="68"/>
      <c r="I5" s="61"/>
    </row>
    <row r="6" spans="1:9" ht="18.600000000000001" customHeight="1">
      <c r="A6" s="61"/>
      <c r="B6" s="509" t="s">
        <v>285</v>
      </c>
      <c r="C6" s="509"/>
      <c r="D6" s="509"/>
      <c r="E6" s="509"/>
      <c r="F6" s="509"/>
      <c r="G6" s="509"/>
      <c r="H6" s="509"/>
      <c r="I6" s="61"/>
    </row>
    <row r="7" spans="1:9" ht="18.600000000000001" customHeight="1">
      <c r="A7" s="61"/>
      <c r="B7" s="84"/>
      <c r="C7" s="84"/>
      <c r="D7" s="84"/>
      <c r="E7" s="84"/>
      <c r="F7" s="84"/>
      <c r="G7" s="84"/>
      <c r="H7" s="84"/>
      <c r="I7" s="61"/>
    </row>
    <row r="8" spans="1:9" ht="18.600000000000001" customHeight="1">
      <c r="A8" s="61"/>
      <c r="B8" s="497" t="s">
        <v>286</v>
      </c>
      <c r="C8" s="497"/>
      <c r="D8" s="497"/>
      <c r="E8" s="497"/>
      <c r="F8" s="497"/>
      <c r="G8" s="497"/>
      <c r="H8" s="497"/>
      <c r="I8" s="424"/>
    </row>
    <row r="9" spans="1:9" ht="18.600000000000001" customHeight="1">
      <c r="A9" s="61"/>
      <c r="B9" s="61"/>
      <c r="C9" s="68"/>
      <c r="D9" s="68"/>
      <c r="E9" s="68"/>
      <c r="F9" s="68"/>
      <c r="G9" s="68"/>
      <c r="H9" s="68"/>
      <c r="I9" s="61"/>
    </row>
    <row r="10" spans="1:9" ht="18.600000000000001" customHeight="1">
      <c r="A10" s="61"/>
      <c r="B10" s="160" t="s">
        <v>287</v>
      </c>
      <c r="C10" s="162">
        <v>2024</v>
      </c>
      <c r="D10" s="162">
        <v>2023</v>
      </c>
      <c r="E10" s="162">
        <v>2022</v>
      </c>
      <c r="F10" s="162">
        <v>2021</v>
      </c>
      <c r="G10" s="162">
        <v>2020</v>
      </c>
      <c r="H10" s="162">
        <v>2019</v>
      </c>
      <c r="I10" s="61"/>
    </row>
    <row r="11" spans="1:9" ht="18.600000000000001" customHeight="1">
      <c r="A11" s="61"/>
      <c r="B11" s="52" t="s">
        <v>224</v>
      </c>
      <c r="C11" s="102">
        <v>198.92432793</v>
      </c>
      <c r="D11" s="102">
        <v>201.52129816000001</v>
      </c>
      <c r="E11" s="102">
        <v>200.87042753</v>
      </c>
      <c r="F11" s="91">
        <v>199.17277641000001</v>
      </c>
      <c r="G11" s="91">
        <v>295.76669497999995</v>
      </c>
      <c r="H11" s="110">
        <v>394.98749454520004</v>
      </c>
      <c r="I11" s="61"/>
    </row>
    <row r="12" spans="1:9" ht="18.600000000000001" customHeight="1">
      <c r="A12" s="61"/>
      <c r="B12" s="52" t="s">
        <v>44</v>
      </c>
      <c r="C12" s="102">
        <v>86.464524429999997</v>
      </c>
      <c r="D12" s="102">
        <v>96.242212859999995</v>
      </c>
      <c r="E12" s="102">
        <v>123.96773223</v>
      </c>
      <c r="F12" s="91">
        <v>116.76291191</v>
      </c>
      <c r="G12" s="91">
        <v>186.24472222999998</v>
      </c>
      <c r="H12" s="110">
        <v>237.80804654520003</v>
      </c>
      <c r="I12" s="61"/>
    </row>
    <row r="13" spans="1:9" ht="18.600000000000001" customHeight="1">
      <c r="A13" s="61"/>
      <c r="B13" s="52" t="s">
        <v>52</v>
      </c>
      <c r="C13" s="102">
        <v>21.07169</v>
      </c>
      <c r="D13" s="102">
        <v>19.106148999999998</v>
      </c>
      <c r="E13" s="102">
        <v>12.141609000000001</v>
      </c>
      <c r="F13" s="91">
        <v>6.8316359999999996</v>
      </c>
      <c r="G13" s="91">
        <v>12.823319250000001</v>
      </c>
      <c r="H13" s="110">
        <v>19.325983000000001</v>
      </c>
      <c r="I13" s="61"/>
    </row>
    <row r="14" spans="1:9" ht="18.600000000000001" customHeight="1">
      <c r="A14" s="61"/>
      <c r="B14" s="52" t="s">
        <v>62</v>
      </c>
      <c r="C14" s="102">
        <v>43.044527000000002</v>
      </c>
      <c r="D14" s="102">
        <v>44.506264000000002</v>
      </c>
      <c r="E14" s="102">
        <v>12.527429</v>
      </c>
      <c r="F14" s="91">
        <v>6.1416580000000005</v>
      </c>
      <c r="G14" s="91">
        <v>11.537587</v>
      </c>
      <c r="H14" s="110">
        <v>22.432874999999999</v>
      </c>
      <c r="I14" s="61"/>
    </row>
    <row r="15" spans="1:9" ht="18.600000000000001" customHeight="1">
      <c r="A15" s="61"/>
      <c r="B15" s="52" t="s">
        <v>57</v>
      </c>
      <c r="C15" s="102">
        <v>8.5320435000000003</v>
      </c>
      <c r="D15" s="102">
        <v>7.969703</v>
      </c>
      <c r="E15" s="102">
        <v>6.5440595000000004</v>
      </c>
      <c r="F15" s="91">
        <v>5.014049</v>
      </c>
      <c r="G15" s="91">
        <v>4.9002400000000002</v>
      </c>
      <c r="H15" s="110">
        <v>9.0285895000000007</v>
      </c>
      <c r="I15" s="61"/>
    </row>
    <row r="16" spans="1:9" ht="18.600000000000001" customHeight="1">
      <c r="A16" s="61"/>
      <c r="B16" s="52" t="s">
        <v>225</v>
      </c>
      <c r="C16" s="102">
        <v>35.129268000000003</v>
      </c>
      <c r="D16" s="102">
        <v>31.681626300000001</v>
      </c>
      <c r="E16" s="102">
        <v>42.695187799999999</v>
      </c>
      <c r="F16" s="91">
        <v>57.173380499999993</v>
      </c>
      <c r="G16" s="91">
        <v>67.395106499999997</v>
      </c>
      <c r="H16" s="110">
        <v>88.864865499999993</v>
      </c>
      <c r="I16" s="61"/>
    </row>
    <row r="17" spans="1:9" ht="18.600000000000001" customHeight="1">
      <c r="A17" s="61"/>
      <c r="B17" s="52" t="s">
        <v>226</v>
      </c>
      <c r="C17" s="102">
        <v>0.53009499999999998</v>
      </c>
      <c r="D17" s="102">
        <v>0.94879999999999998</v>
      </c>
      <c r="E17" s="102">
        <v>0.70513000000000003</v>
      </c>
      <c r="F17" s="91">
        <v>1.1530550000000002</v>
      </c>
      <c r="G17" s="91">
        <v>2.0647450000000003</v>
      </c>
      <c r="H17" s="287">
        <v>0.29718</v>
      </c>
      <c r="I17" s="61"/>
    </row>
    <row r="18" spans="1:9" ht="18.600000000000001" customHeight="1">
      <c r="A18" s="61"/>
      <c r="B18" s="52" t="s">
        <v>227</v>
      </c>
      <c r="C18" s="102">
        <v>4.1521800000000004</v>
      </c>
      <c r="D18" s="102">
        <v>0.47473300000000002</v>
      </c>
      <c r="E18" s="102">
        <v>1.9770399999999999</v>
      </c>
      <c r="F18" s="91">
        <v>5.7887160000000009</v>
      </c>
      <c r="G18" s="91">
        <v>9.9808649999999997</v>
      </c>
      <c r="H18" s="110">
        <v>15.917954999999999</v>
      </c>
      <c r="I18" s="61"/>
    </row>
    <row r="19" spans="1:9" ht="18.600000000000001" customHeight="1">
      <c r="A19" s="61"/>
      <c r="B19" s="52" t="s">
        <v>228</v>
      </c>
      <c r="C19" s="287" t="s">
        <v>194</v>
      </c>
      <c r="D19" s="102">
        <v>0.59180999999999995</v>
      </c>
      <c r="E19" s="102">
        <v>0.31224000000000002</v>
      </c>
      <c r="F19" s="115">
        <v>0.30736999999999998</v>
      </c>
      <c r="G19" s="91">
        <v>0.82011000000000001</v>
      </c>
      <c r="H19" s="110">
        <v>1.3120000000000001</v>
      </c>
      <c r="I19" s="61"/>
    </row>
    <row r="20" spans="1:9" ht="18.600000000000001" customHeight="1">
      <c r="A20" s="61"/>
      <c r="B20" s="61"/>
      <c r="C20" s="68"/>
      <c r="D20" s="68"/>
      <c r="E20" s="68"/>
      <c r="F20" s="68"/>
      <c r="G20" s="68"/>
      <c r="H20" s="68"/>
      <c r="I20" s="61"/>
    </row>
    <row r="21" spans="1:9" ht="18.600000000000001" customHeight="1">
      <c r="A21" s="61"/>
      <c r="B21" s="160" t="s">
        <v>288</v>
      </c>
      <c r="C21" s="162">
        <v>2024</v>
      </c>
      <c r="D21" s="162">
        <v>2023</v>
      </c>
      <c r="E21" s="162">
        <v>2022</v>
      </c>
      <c r="F21" s="162">
        <v>2021</v>
      </c>
      <c r="G21" s="162">
        <v>2020</v>
      </c>
      <c r="H21" s="162">
        <v>2019</v>
      </c>
      <c r="I21" s="61"/>
    </row>
    <row r="22" spans="1:9" ht="18.600000000000001" customHeight="1">
      <c r="A22" s="61"/>
      <c r="B22" s="52" t="s">
        <v>224</v>
      </c>
      <c r="C22" s="97">
        <v>10.199999999999999</v>
      </c>
      <c r="D22" s="97">
        <v>9.6928631978657673</v>
      </c>
      <c r="E22" s="97">
        <v>9.3935461802339599</v>
      </c>
      <c r="F22" s="97">
        <v>9.113201428250326</v>
      </c>
      <c r="G22" s="97">
        <v>13.460488656613599</v>
      </c>
      <c r="H22" s="294">
        <v>19.020096720850638</v>
      </c>
      <c r="I22" s="61"/>
    </row>
    <row r="23" spans="1:9" ht="18.600000000000001" customHeight="1">
      <c r="A23" s="61"/>
      <c r="B23" s="52" t="s">
        <v>44</v>
      </c>
      <c r="C23" s="97">
        <v>8.8000000000000007</v>
      </c>
      <c r="D23" s="97">
        <v>9.8419292643470513</v>
      </c>
      <c r="E23" s="97">
        <v>11.912112841371499</v>
      </c>
      <c r="F23" s="97">
        <v>10.808966229534374</v>
      </c>
      <c r="G23" s="97">
        <v>16.900862259401194</v>
      </c>
      <c r="H23" s="294">
        <v>22.37006950076324</v>
      </c>
      <c r="I23" s="61"/>
    </row>
    <row r="24" spans="1:9" ht="18.600000000000001" customHeight="1">
      <c r="A24" s="61"/>
      <c r="B24" s="52" t="s">
        <v>52</v>
      </c>
      <c r="C24" s="97">
        <v>13.8</v>
      </c>
      <c r="D24" s="97">
        <v>12.38509228661604</v>
      </c>
      <c r="E24" s="97">
        <v>7.5744348204939902</v>
      </c>
      <c r="F24" s="97">
        <v>3.9666924081869643</v>
      </c>
      <c r="G24" s="97">
        <v>7.0617196690686646</v>
      </c>
      <c r="H24" s="294">
        <v>10.290345515555883</v>
      </c>
      <c r="I24" s="61"/>
    </row>
    <row r="25" spans="1:9" ht="18.600000000000001" customHeight="1">
      <c r="A25" s="61"/>
      <c r="B25" s="52" t="s">
        <v>62</v>
      </c>
      <c r="C25" s="97">
        <v>29.9</v>
      </c>
      <c r="D25" s="97">
        <v>30.790254859474977</v>
      </c>
      <c r="E25" s="97">
        <v>8.6811635968963099</v>
      </c>
      <c r="F25" s="97">
        <v>4.2131078717201165</v>
      </c>
      <c r="G25" s="97">
        <v>7.6980291983390847</v>
      </c>
      <c r="H25" s="294">
        <v>15.457318381969774</v>
      </c>
      <c r="I25" s="61"/>
    </row>
    <row r="26" spans="1:9" ht="18.600000000000001" customHeight="1">
      <c r="A26" s="61"/>
      <c r="B26" s="52" t="s">
        <v>57</v>
      </c>
      <c r="C26" s="97">
        <v>9.1999999999999993</v>
      </c>
      <c r="D26" s="97">
        <v>7.6352658065511578</v>
      </c>
      <c r="E26" s="97">
        <v>6.0773618440424002</v>
      </c>
      <c r="F26" s="97">
        <v>4.4559422350588758</v>
      </c>
      <c r="G26" s="97">
        <v>4.2556152197302808</v>
      </c>
      <c r="H26" s="294">
        <v>8.1620553861647025</v>
      </c>
      <c r="I26" s="61"/>
    </row>
    <row r="27" spans="1:9" ht="18.600000000000001" customHeight="1">
      <c r="A27" s="61"/>
      <c r="B27" s="52" t="s">
        <v>225</v>
      </c>
      <c r="C27" s="97">
        <v>16.100000000000001</v>
      </c>
      <c r="D27" s="97">
        <v>22.968239068718574</v>
      </c>
      <c r="E27" s="97">
        <v>31.413090209855199</v>
      </c>
      <c r="F27" s="97">
        <v>40.412355893267353</v>
      </c>
      <c r="G27" s="97">
        <v>47.425637411670827</v>
      </c>
      <c r="H27" s="294">
        <v>62.305261040925856</v>
      </c>
      <c r="I27" s="61"/>
    </row>
    <row r="28" spans="1:9" ht="18.600000000000001" customHeight="1">
      <c r="A28" s="61"/>
      <c r="B28" s="52" t="s">
        <v>226</v>
      </c>
      <c r="C28" s="97">
        <v>11.8</v>
      </c>
      <c r="D28" s="97">
        <v>30.790254859474977</v>
      </c>
      <c r="E28" s="97">
        <v>15.003713490108399</v>
      </c>
      <c r="F28" s="97">
        <v>25.066413043478263</v>
      </c>
      <c r="G28" s="97">
        <v>41.840889309680428</v>
      </c>
      <c r="H28" s="294">
        <v>5.3251005169442855</v>
      </c>
      <c r="I28" s="61"/>
    </row>
    <row r="29" spans="1:9" ht="18.600000000000001" customHeight="1">
      <c r="A29" s="61"/>
      <c r="B29" s="52" t="s">
        <v>227</v>
      </c>
      <c r="C29" s="97">
        <v>0.9</v>
      </c>
      <c r="D29" s="97">
        <v>0.1139693789116896</v>
      </c>
      <c r="E29" s="97">
        <v>0.48724204871662202</v>
      </c>
      <c r="F29" s="97">
        <v>1.4920332495650497</v>
      </c>
      <c r="G29" s="97">
        <v>2.663450868158928</v>
      </c>
      <c r="H29" s="294">
        <v>5.032509865533962</v>
      </c>
      <c r="I29" s="61"/>
    </row>
    <row r="30" spans="1:9" ht="18.600000000000001" customHeight="1">
      <c r="A30" s="61"/>
      <c r="B30" s="52" t="s">
        <v>228</v>
      </c>
      <c r="C30" s="294" t="s">
        <v>194</v>
      </c>
      <c r="D30" s="97">
        <v>0.42571816365119763</v>
      </c>
      <c r="E30" s="97">
        <v>0.227766256519183</v>
      </c>
      <c r="F30" s="97">
        <v>0.21841890211405224</v>
      </c>
      <c r="G30" s="97">
        <v>0.646153478539784</v>
      </c>
      <c r="H30" s="294">
        <v>1.2429111653849452</v>
      </c>
      <c r="I30" s="61"/>
    </row>
    <row r="31" spans="1:9" ht="19.5">
      <c r="A31" s="61"/>
      <c r="B31" s="61"/>
      <c r="C31" s="68"/>
      <c r="D31" s="68"/>
      <c r="E31" s="68"/>
      <c r="F31" s="68"/>
      <c r="G31" s="68"/>
      <c r="H31" s="68"/>
      <c r="I31" s="61"/>
    </row>
    <row r="32" spans="1:9" ht="19.5">
      <c r="A32" s="61"/>
      <c r="B32" s="61"/>
      <c r="C32" s="68"/>
      <c r="D32" s="68"/>
      <c r="E32" s="68"/>
      <c r="F32" s="68"/>
      <c r="G32" s="68"/>
      <c r="H32" s="68"/>
      <c r="I32" s="61"/>
    </row>
    <row r="33" spans="1:9" ht="19.5">
      <c r="A33" s="61"/>
      <c r="B33" s="61"/>
      <c r="C33" s="68"/>
      <c r="D33" s="68"/>
      <c r="E33" s="68"/>
      <c r="F33" s="68"/>
      <c r="G33" s="68"/>
      <c r="H33" s="68"/>
      <c r="I33" s="61"/>
    </row>
  </sheetData>
  <sheetProtection algorithmName="SHA-512" hashValue="/SDO45rpFKAG3pw+MkaKRncMIdmM8dUyOewPWoDwXDInWqzmB2TXKmJdJ6/XKOfwlYvjjc0htoJ2zkRdXZpOlA==" saltValue="c7MR5rmptgMqRWBgSLOOBg==" spinCount="100000" sheet="1" objects="1" scenarios="1"/>
  <mergeCells count="3">
    <mergeCell ref="B4:H4"/>
    <mergeCell ref="B6:H6"/>
    <mergeCell ref="B8:H8"/>
  </mergeCells>
  <pageMargins left="0.7" right="0.7" top="0.75" bottom="0.75" header="0.3" footer="0.3"/>
  <pageSetup scale="48"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1">
    <tabColor theme="5"/>
    <pageSetUpPr fitToPage="1"/>
  </sheetPr>
  <dimension ref="A1:R61"/>
  <sheetViews>
    <sheetView showGridLines="0" zoomScaleNormal="100" workbookViewId="0"/>
  </sheetViews>
  <sheetFormatPr defaultColWidth="9.42578125" defaultRowHeight="14.25"/>
  <cols>
    <col min="1" max="1" width="4.42578125" style="2" customWidth="1"/>
    <col min="2" max="2" width="65.5703125" style="2" bestFit="1" customWidth="1"/>
    <col min="3" max="5" width="20.5703125" style="27" customWidth="1"/>
    <col min="6" max="6" width="32.140625" style="27" customWidth="1"/>
    <col min="7" max="7" width="29.42578125" style="27" bestFit="1" customWidth="1"/>
    <col min="8" max="8" width="29.42578125" style="27" customWidth="1"/>
    <col min="9" max="9" width="107.28515625" style="2" customWidth="1"/>
    <col min="10" max="10" width="18.42578125" style="2" customWidth="1"/>
    <col min="11" max="11" width="17" style="2" customWidth="1"/>
    <col min="12" max="13" width="13.42578125" style="2" bestFit="1" customWidth="1"/>
    <col min="14" max="14" width="17.42578125" style="2" bestFit="1" customWidth="1"/>
    <col min="15" max="16" width="13.42578125" style="2" bestFit="1" customWidth="1"/>
    <col min="17" max="17" width="50.5703125" style="41" customWidth="1"/>
    <col min="18" max="16384" width="9.42578125" style="2"/>
  </cols>
  <sheetData>
    <row r="1" spans="1:18" ht="14.45" customHeight="1">
      <c r="Q1" s="30"/>
    </row>
    <row r="2" spans="1:18" ht="14.45" customHeight="1">
      <c r="Q2" s="30"/>
    </row>
    <row r="3" spans="1:18" ht="14.45" customHeight="1">
      <c r="Q3" s="30"/>
    </row>
    <row r="4" spans="1:18" s="9" customFormat="1" ht="33" customHeight="1">
      <c r="B4" s="447" t="s">
        <v>289</v>
      </c>
      <c r="C4" s="447"/>
      <c r="D4" s="447"/>
      <c r="E4" s="447"/>
      <c r="F4" s="447"/>
      <c r="G4" s="447"/>
      <c r="H4" s="174"/>
      <c r="I4" s="32"/>
      <c r="J4" s="32"/>
      <c r="K4" s="32"/>
      <c r="L4" s="32"/>
      <c r="M4" s="32"/>
      <c r="N4" s="32"/>
      <c r="O4" s="32"/>
      <c r="P4" s="32"/>
      <c r="Q4" s="32"/>
    </row>
    <row r="5" spans="1:18" ht="18.95" customHeight="1">
      <c r="A5" s="61"/>
      <c r="B5" s="61"/>
      <c r="C5" s="68"/>
      <c r="D5" s="68"/>
      <c r="E5" s="68"/>
      <c r="F5" s="68"/>
      <c r="G5" s="68"/>
      <c r="H5" s="68"/>
      <c r="I5" s="61"/>
      <c r="Q5" s="30"/>
    </row>
    <row r="6" spans="1:18" ht="18.95" customHeight="1">
      <c r="A6" s="61"/>
      <c r="B6" s="509" t="s">
        <v>290</v>
      </c>
      <c r="C6" s="509"/>
      <c r="D6" s="509"/>
      <c r="E6" s="509"/>
      <c r="F6" s="509"/>
      <c r="G6" s="509"/>
      <c r="H6" s="509"/>
      <c r="I6" s="61"/>
      <c r="J6" s="61"/>
      <c r="K6" s="61"/>
      <c r="L6" s="61"/>
      <c r="M6" s="61"/>
      <c r="N6" s="61"/>
      <c r="O6" s="61"/>
      <c r="P6" s="61"/>
      <c r="Q6" s="83"/>
      <c r="R6" s="61"/>
    </row>
    <row r="7" spans="1:18" ht="18.95" customHeight="1">
      <c r="A7" s="61"/>
      <c r="B7" s="84"/>
      <c r="C7" s="84"/>
      <c r="D7" s="84"/>
      <c r="E7" s="84"/>
      <c r="F7" s="84"/>
      <c r="G7" s="84"/>
      <c r="H7" s="84"/>
      <c r="I7" s="61"/>
      <c r="J7" s="61"/>
      <c r="K7" s="61"/>
      <c r="L7" s="61"/>
      <c r="M7" s="61"/>
      <c r="N7" s="61"/>
      <c r="O7" s="61"/>
      <c r="P7" s="61"/>
      <c r="Q7" s="83"/>
      <c r="R7" s="61"/>
    </row>
    <row r="8" spans="1:18" ht="18.95" customHeight="1">
      <c r="A8" s="61"/>
      <c r="B8" s="497" t="s">
        <v>247</v>
      </c>
      <c r="C8" s="497"/>
      <c r="D8" s="497"/>
      <c r="E8" s="497"/>
      <c r="F8" s="497"/>
      <c r="G8" s="497"/>
      <c r="H8" s="497"/>
      <c r="I8" s="424"/>
      <c r="J8" s="61"/>
      <c r="K8" s="61"/>
      <c r="L8" s="61"/>
      <c r="M8" s="61"/>
      <c r="N8" s="61"/>
      <c r="O8" s="61"/>
      <c r="P8" s="61"/>
      <c r="Q8" s="83"/>
      <c r="R8" s="61"/>
    </row>
    <row r="9" spans="1:18" ht="18.600000000000001" customHeight="1">
      <c r="A9" s="61"/>
      <c r="B9" s="61"/>
      <c r="C9" s="68"/>
      <c r="D9" s="68"/>
      <c r="E9" s="68"/>
      <c r="F9" s="68"/>
      <c r="G9" s="68"/>
      <c r="H9" s="68"/>
      <c r="I9" s="61"/>
      <c r="J9" s="61"/>
      <c r="K9" s="61"/>
      <c r="L9" s="61"/>
      <c r="M9" s="61"/>
      <c r="N9" s="61"/>
      <c r="O9" s="61"/>
      <c r="P9" s="61"/>
      <c r="Q9" s="83"/>
      <c r="R9" s="61"/>
    </row>
    <row r="10" spans="1:18" ht="18.600000000000001" customHeight="1">
      <c r="A10" s="61"/>
      <c r="B10" s="160" t="s">
        <v>291</v>
      </c>
      <c r="C10" s="164">
        <v>2024</v>
      </c>
      <c r="D10" s="164">
        <v>2023</v>
      </c>
      <c r="E10" s="164">
        <v>2022</v>
      </c>
      <c r="F10" s="162">
        <v>2021</v>
      </c>
      <c r="G10" s="164">
        <v>2020</v>
      </c>
      <c r="H10" s="162">
        <v>2019</v>
      </c>
      <c r="I10" s="76"/>
      <c r="J10" s="61"/>
      <c r="K10" s="61"/>
      <c r="L10" s="61"/>
      <c r="M10" s="61"/>
      <c r="N10" s="61"/>
      <c r="O10" s="61"/>
      <c r="P10" s="61"/>
      <c r="Q10" s="83"/>
      <c r="R10" s="61"/>
    </row>
    <row r="11" spans="1:18" ht="18.600000000000001" customHeight="1">
      <c r="A11" s="61"/>
      <c r="B11" s="52" t="s">
        <v>224</v>
      </c>
      <c r="C11" s="123">
        <v>10470.854602091002</v>
      </c>
      <c r="D11" s="358">
        <v>11185.266678115688</v>
      </c>
      <c r="E11" s="358">
        <v>9317.2156289313189</v>
      </c>
      <c r="F11" s="358">
        <v>7342.0818870381481</v>
      </c>
      <c r="G11" s="358">
        <v>12178.828415705239</v>
      </c>
      <c r="H11" s="358">
        <v>22735.551535233793</v>
      </c>
      <c r="I11" s="116"/>
      <c r="J11" s="61"/>
      <c r="K11" s="61"/>
      <c r="L11" s="61"/>
      <c r="M11" s="61"/>
      <c r="N11" s="61"/>
      <c r="O11" s="61"/>
      <c r="P11" s="61"/>
      <c r="Q11" s="83"/>
      <c r="R11" s="61"/>
    </row>
    <row r="12" spans="1:18" ht="18.600000000000001" customHeight="1">
      <c r="A12" s="61"/>
      <c r="B12" s="52" t="s">
        <v>44</v>
      </c>
      <c r="C12" s="123">
        <v>5628.133586097726</v>
      </c>
      <c r="D12" s="358">
        <v>6005.9430700166695</v>
      </c>
      <c r="E12" s="358">
        <v>4939.9115200806727</v>
      </c>
      <c r="F12" s="358">
        <v>4133.1638726124002</v>
      </c>
      <c r="G12" s="358">
        <v>7312.8652369766205</v>
      </c>
      <c r="H12" s="358">
        <v>13032.967442632333</v>
      </c>
      <c r="I12" s="116"/>
      <c r="J12" s="61"/>
      <c r="K12" s="61"/>
      <c r="L12" s="61"/>
      <c r="M12" s="61"/>
      <c r="N12" s="61"/>
      <c r="O12" s="61"/>
      <c r="P12" s="61"/>
      <c r="Q12" s="83"/>
      <c r="R12" s="61"/>
    </row>
    <row r="13" spans="1:18" ht="18.600000000000001" customHeight="1">
      <c r="A13" s="61"/>
      <c r="B13" s="52" t="s">
        <v>52</v>
      </c>
      <c r="C13" s="123">
        <v>973.911919813547</v>
      </c>
      <c r="D13" s="358">
        <v>1023.3653440228459</v>
      </c>
      <c r="E13" s="358">
        <v>767.88630533077719</v>
      </c>
      <c r="F13" s="358">
        <v>533.71943170420002</v>
      </c>
      <c r="G13" s="358">
        <v>1093.7510958123862</v>
      </c>
      <c r="H13" s="358">
        <v>2452.7199964720667</v>
      </c>
      <c r="I13" s="116"/>
      <c r="J13" s="61"/>
      <c r="K13" s="61"/>
      <c r="L13" s="61"/>
      <c r="M13" s="61"/>
      <c r="N13" s="61"/>
      <c r="O13" s="61"/>
      <c r="P13" s="61"/>
      <c r="Q13" s="83"/>
      <c r="R13" s="61"/>
    </row>
    <row r="14" spans="1:18" ht="18.600000000000001" customHeight="1">
      <c r="A14" s="61"/>
      <c r="B14" s="52" t="s">
        <v>62</v>
      </c>
      <c r="C14" s="123">
        <v>829.69771830641685</v>
      </c>
      <c r="D14" s="358">
        <v>834.15477927527809</v>
      </c>
      <c r="E14" s="358">
        <v>516.15329726293601</v>
      </c>
      <c r="F14" s="358">
        <v>313.81268180359996</v>
      </c>
      <c r="G14" s="358">
        <v>805.270709856645</v>
      </c>
      <c r="H14" s="358">
        <v>1656.2458639837464</v>
      </c>
      <c r="I14" s="116"/>
      <c r="J14" s="61"/>
      <c r="K14" s="61"/>
      <c r="L14" s="61"/>
      <c r="M14" s="61"/>
      <c r="N14" s="61"/>
      <c r="O14" s="61"/>
      <c r="P14" s="61"/>
      <c r="Q14" s="83"/>
      <c r="R14" s="61"/>
    </row>
    <row r="15" spans="1:18" ht="18.600000000000001" customHeight="1">
      <c r="A15" s="61"/>
      <c r="B15" s="52" t="s">
        <v>57</v>
      </c>
      <c r="C15" s="123">
        <v>728.18447368088789</v>
      </c>
      <c r="D15" s="358">
        <v>707.31971613520432</v>
      </c>
      <c r="E15" s="358">
        <v>646.46065913425844</v>
      </c>
      <c r="F15" s="358">
        <v>58.240325427499997</v>
      </c>
      <c r="G15" s="358">
        <v>736.305626779416</v>
      </c>
      <c r="H15" s="358">
        <v>2036.0135024114966</v>
      </c>
      <c r="I15" s="116"/>
      <c r="J15" s="61"/>
      <c r="K15" s="61"/>
      <c r="L15" s="61"/>
      <c r="M15" s="61"/>
      <c r="N15" s="119"/>
      <c r="O15" s="85"/>
      <c r="P15" s="119"/>
      <c r="Q15" s="124"/>
      <c r="R15" s="61"/>
    </row>
    <row r="16" spans="1:18" ht="18.600000000000001" customHeight="1">
      <c r="A16" s="61"/>
      <c r="B16" s="52" t="s">
        <v>225</v>
      </c>
      <c r="C16" s="123">
        <v>993.36503209706996</v>
      </c>
      <c r="D16" s="358">
        <v>956.66105817728203</v>
      </c>
      <c r="E16" s="358">
        <v>1012.963814822562</v>
      </c>
      <c r="F16" s="358">
        <v>1256.6320125327211</v>
      </c>
      <c r="G16" s="358">
        <v>1251.2719799307883</v>
      </c>
      <c r="H16" s="358">
        <v>1190.9714429219505</v>
      </c>
      <c r="I16" s="116"/>
      <c r="J16" s="61"/>
      <c r="K16" s="61"/>
      <c r="L16" s="61"/>
      <c r="M16" s="61"/>
      <c r="N16" s="119"/>
      <c r="O16" s="85"/>
      <c r="P16" s="119"/>
      <c r="Q16" s="124"/>
      <c r="R16" s="61"/>
    </row>
    <row r="17" spans="1:18" ht="18.600000000000001" customHeight="1">
      <c r="A17" s="61"/>
      <c r="B17" s="52" t="s">
        <v>226</v>
      </c>
      <c r="C17" s="123">
        <v>28.447428368600001</v>
      </c>
      <c r="D17" s="358">
        <v>28.659087882319998</v>
      </c>
      <c r="E17" s="358">
        <v>29.2600610587725</v>
      </c>
      <c r="F17" s="358">
        <v>25.8848418846</v>
      </c>
      <c r="G17" s="358">
        <v>24.215658258856003</v>
      </c>
      <c r="H17" s="358">
        <v>25.176647099300002</v>
      </c>
      <c r="I17" s="116"/>
      <c r="J17" s="61"/>
      <c r="K17" s="61"/>
      <c r="L17" s="61"/>
      <c r="M17" s="61"/>
      <c r="N17" s="119"/>
      <c r="O17" s="85"/>
      <c r="P17" s="119"/>
      <c r="Q17" s="124"/>
      <c r="R17" s="61"/>
    </row>
    <row r="18" spans="1:18" ht="18.600000000000001" customHeight="1">
      <c r="A18" s="61"/>
      <c r="B18" s="52" t="s">
        <v>227</v>
      </c>
      <c r="C18" s="123">
        <v>1000.9156835090399</v>
      </c>
      <c r="D18" s="358">
        <v>1033.604330421</v>
      </c>
      <c r="E18" s="358">
        <v>763.63241311644367</v>
      </c>
      <c r="F18" s="358">
        <v>474.11848940149997</v>
      </c>
      <c r="G18" s="358">
        <v>318.86927639276001</v>
      </c>
      <c r="H18" s="358">
        <v>1414.9548898595999</v>
      </c>
      <c r="I18" s="117"/>
      <c r="J18" s="61"/>
      <c r="K18" s="61"/>
      <c r="L18" s="61"/>
      <c r="M18" s="61"/>
      <c r="N18" s="61"/>
      <c r="O18" s="61"/>
      <c r="P18" s="61"/>
      <c r="Q18" s="83"/>
      <c r="R18" s="61"/>
    </row>
    <row r="19" spans="1:18" ht="18.600000000000001" customHeight="1">
      <c r="A19" s="61"/>
      <c r="B19" s="52" t="s">
        <v>228</v>
      </c>
      <c r="C19" s="123" t="s">
        <v>194</v>
      </c>
      <c r="D19" s="358">
        <v>345.42574615479998</v>
      </c>
      <c r="E19" s="358">
        <v>511.23520845899998</v>
      </c>
      <c r="F19" s="358">
        <v>473.01378402</v>
      </c>
      <c r="G19" s="358">
        <v>510.12535305400002</v>
      </c>
      <c r="H19" s="358">
        <v>393.81716696000001</v>
      </c>
      <c r="I19" s="117"/>
      <c r="J19" s="61"/>
      <c r="K19" s="61"/>
      <c r="L19" s="61"/>
      <c r="M19" s="61"/>
      <c r="N19" s="61"/>
      <c r="O19" s="61"/>
      <c r="P19" s="61"/>
      <c r="Q19" s="83"/>
      <c r="R19" s="61"/>
    </row>
    <row r="20" spans="1:18" ht="18.600000000000001" customHeight="1">
      <c r="A20" s="61"/>
      <c r="B20" s="52" t="s">
        <v>292</v>
      </c>
      <c r="C20" s="123">
        <v>288.19876021771648</v>
      </c>
      <c r="D20" s="358">
        <v>250.13354603028725</v>
      </c>
      <c r="E20" s="358">
        <v>129.71234966589617</v>
      </c>
      <c r="F20" s="358">
        <v>73.496447651626937</v>
      </c>
      <c r="G20" s="358">
        <v>126.15347864376767</v>
      </c>
      <c r="H20" s="358">
        <v>532.6845828933001</v>
      </c>
      <c r="I20" s="116"/>
      <c r="J20" s="61"/>
      <c r="K20" s="61"/>
      <c r="L20" s="61"/>
      <c r="M20" s="61"/>
      <c r="N20" s="61"/>
      <c r="O20" s="61"/>
      <c r="P20" s="61"/>
      <c r="Q20" s="83"/>
      <c r="R20" s="61"/>
    </row>
    <row r="21" spans="1:18" ht="18.600000000000001" customHeight="1">
      <c r="A21" s="61"/>
      <c r="B21" s="505" t="s">
        <v>293</v>
      </c>
      <c r="C21" s="505"/>
      <c r="D21" s="505"/>
      <c r="E21" s="505"/>
      <c r="F21" s="505"/>
      <c r="G21" s="505"/>
      <c r="H21" s="505"/>
      <c r="I21" s="116"/>
      <c r="J21" s="61"/>
      <c r="K21" s="61"/>
      <c r="L21" s="61"/>
      <c r="M21" s="61"/>
      <c r="N21" s="61"/>
      <c r="O21" s="61"/>
      <c r="P21" s="61"/>
      <c r="Q21" s="83"/>
      <c r="R21" s="61"/>
    </row>
    <row r="22" spans="1:18" ht="18.600000000000001" customHeight="1">
      <c r="A22" s="61"/>
      <c r="B22" s="78"/>
      <c r="C22" s="72"/>
      <c r="D22" s="72"/>
      <c r="E22" s="72"/>
      <c r="F22" s="72"/>
      <c r="G22" s="87"/>
      <c r="H22" s="284"/>
      <c r="I22" s="119"/>
      <c r="J22" s="119"/>
      <c r="K22" s="119"/>
      <c r="L22" s="119"/>
      <c r="M22" s="119"/>
      <c r="N22" s="61"/>
      <c r="O22" s="61"/>
      <c r="P22" s="61"/>
      <c r="Q22" s="83"/>
      <c r="R22" s="61"/>
    </row>
    <row r="23" spans="1:18" ht="18.600000000000001" customHeight="1">
      <c r="A23" s="61"/>
      <c r="B23" s="163" t="s">
        <v>661</v>
      </c>
      <c r="C23" s="164">
        <v>2024</v>
      </c>
      <c r="D23" s="164">
        <v>2023</v>
      </c>
      <c r="E23" s="164">
        <v>2022</v>
      </c>
      <c r="F23" s="162">
        <v>2021</v>
      </c>
      <c r="G23" s="164">
        <v>2020</v>
      </c>
      <c r="H23" s="162">
        <v>2019</v>
      </c>
      <c r="I23" s="76"/>
      <c r="J23" s="61"/>
      <c r="K23" s="61"/>
      <c r="L23" s="61"/>
      <c r="M23" s="61"/>
      <c r="N23" s="61"/>
      <c r="O23" s="61"/>
      <c r="P23" s="61"/>
      <c r="Q23" s="83"/>
      <c r="R23" s="61"/>
    </row>
    <row r="24" spans="1:18" ht="18.600000000000001" customHeight="1">
      <c r="A24" s="61"/>
      <c r="B24" s="52" t="s">
        <v>224</v>
      </c>
      <c r="C24" s="123">
        <v>10875.786938015608</v>
      </c>
      <c r="D24" s="91">
        <v>9292.2782454786102</v>
      </c>
      <c r="E24" s="91">
        <v>6979.1635678468592</v>
      </c>
      <c r="F24" s="123">
        <v>4733.3543818849248</v>
      </c>
      <c r="G24" s="123">
        <v>7870.7536579869757</v>
      </c>
      <c r="H24" s="295">
        <f>SUM(H25:H33)</f>
        <v>15229.997737773208</v>
      </c>
      <c r="I24" s="116"/>
      <c r="K24" s="61"/>
      <c r="L24" s="61"/>
      <c r="M24" s="61"/>
      <c r="N24" s="61"/>
      <c r="O24" s="61"/>
      <c r="P24" s="61"/>
      <c r="Q24" s="83"/>
      <c r="R24" s="61"/>
    </row>
    <row r="25" spans="1:18" ht="18.600000000000001" customHeight="1">
      <c r="A25" s="61"/>
      <c r="B25" s="52" t="s">
        <v>44</v>
      </c>
      <c r="C25" s="123">
        <v>6033.0659220223315</v>
      </c>
      <c r="D25" s="91">
        <v>5067.0968075256696</v>
      </c>
      <c r="E25" s="91">
        <v>3162.63303828772</v>
      </c>
      <c r="F25" s="123">
        <v>2759.4731670668998</v>
      </c>
      <c r="G25" s="123">
        <v>4557.3737096243995</v>
      </c>
      <c r="H25" s="295">
        <v>8041.3383344879994</v>
      </c>
      <c r="I25" s="116"/>
      <c r="J25" s="61"/>
      <c r="L25" s="61"/>
      <c r="M25" s="61"/>
      <c r="N25" s="61"/>
      <c r="O25" s="61"/>
      <c r="P25" s="61"/>
      <c r="Q25" s="83"/>
      <c r="R25" s="61"/>
    </row>
    <row r="26" spans="1:18" ht="18.600000000000001" customHeight="1">
      <c r="A26" s="61"/>
      <c r="B26" s="52" t="s">
        <v>52</v>
      </c>
      <c r="C26" s="123">
        <v>973.911919813547</v>
      </c>
      <c r="D26" s="91">
        <v>828.70451022054601</v>
      </c>
      <c r="E26" s="91">
        <v>563.25666796057646</v>
      </c>
      <c r="F26" s="123">
        <v>484.31169776940004</v>
      </c>
      <c r="G26" s="123">
        <v>948.15904263269988</v>
      </c>
      <c r="H26" s="295">
        <v>2051.8522061935</v>
      </c>
      <c r="I26" s="116"/>
      <c r="J26" s="61"/>
      <c r="K26" s="61"/>
      <c r="L26" s="61"/>
      <c r="M26" s="61"/>
      <c r="N26" s="61"/>
      <c r="O26" s="61"/>
      <c r="P26" s="61"/>
      <c r="Q26" s="83"/>
      <c r="R26" s="61"/>
    </row>
    <row r="27" spans="1:18" ht="18.600000000000001" customHeight="1">
      <c r="A27" s="61"/>
      <c r="B27" s="52" t="s">
        <v>62</v>
      </c>
      <c r="C27" s="123">
        <v>829.69771830641685</v>
      </c>
      <c r="D27" s="91">
        <v>652.79064978957797</v>
      </c>
      <c r="E27" s="91">
        <v>434.12586164053602</v>
      </c>
      <c r="F27" s="123">
        <v>333.81137550829999</v>
      </c>
      <c r="G27" s="123">
        <v>578.35925095699997</v>
      </c>
      <c r="H27" s="295">
        <v>1203.5557063981</v>
      </c>
      <c r="I27" s="116"/>
      <c r="J27" s="61"/>
      <c r="K27" s="61"/>
      <c r="L27" s="61"/>
      <c r="M27" s="61"/>
      <c r="N27" s="61"/>
      <c r="O27" s="61"/>
      <c r="P27" s="61"/>
      <c r="Q27" s="83"/>
      <c r="R27" s="61"/>
    </row>
    <row r="28" spans="1:18" ht="18.600000000000001" customHeight="1">
      <c r="A28" s="61"/>
      <c r="B28" s="52" t="s">
        <v>57</v>
      </c>
      <c r="C28" s="123">
        <v>728.18447368088789</v>
      </c>
      <c r="D28" s="91">
        <v>461.29292206800397</v>
      </c>
      <c r="E28" s="91">
        <v>406.68190945705845</v>
      </c>
      <c r="F28" s="123">
        <v>92.485803290499987</v>
      </c>
      <c r="G28" s="123">
        <v>424.11321837599996</v>
      </c>
      <c r="H28" s="295">
        <v>1261.5987292446</v>
      </c>
      <c r="I28" s="116"/>
      <c r="J28" s="61"/>
      <c r="K28" s="61"/>
      <c r="L28" s="61"/>
      <c r="M28" s="61"/>
      <c r="N28" s="61"/>
      <c r="O28" s="61"/>
      <c r="P28" s="61"/>
      <c r="Q28" s="118"/>
      <c r="R28" s="61"/>
    </row>
    <row r="29" spans="1:18" ht="18.600000000000001" customHeight="1">
      <c r="A29" s="61"/>
      <c r="B29" s="52" t="s">
        <v>225</v>
      </c>
      <c r="C29" s="123">
        <v>993.36503209706996</v>
      </c>
      <c r="D29" s="91">
        <v>912.914604550082</v>
      </c>
      <c r="E29" s="91">
        <v>1000.871342001162</v>
      </c>
      <c r="F29" s="123">
        <v>607.40946368139998</v>
      </c>
      <c r="G29" s="123">
        <v>819.71334577609991</v>
      </c>
      <c r="H29" s="295">
        <v>893.39137491450003</v>
      </c>
      <c r="I29" s="116"/>
      <c r="J29" s="61"/>
      <c r="K29" s="61"/>
      <c r="L29" s="61"/>
      <c r="M29" s="61"/>
      <c r="N29" s="61"/>
      <c r="O29" s="61"/>
      <c r="P29" s="61"/>
      <c r="Q29" s="118"/>
      <c r="R29" s="61"/>
    </row>
    <row r="30" spans="1:18" ht="18.600000000000001" customHeight="1">
      <c r="A30" s="61"/>
      <c r="B30" s="52" t="s">
        <v>226</v>
      </c>
      <c r="C30" s="123">
        <v>28.447428368600001</v>
      </c>
      <c r="D30" s="91">
        <v>27.51145103272</v>
      </c>
      <c r="E30" s="91">
        <v>27.230729256572499</v>
      </c>
      <c r="F30" s="123">
        <v>1.899077656</v>
      </c>
      <c r="G30" s="123">
        <v>6.8833935530000003</v>
      </c>
      <c r="H30" s="295">
        <v>10.1225784425</v>
      </c>
      <c r="I30" s="116"/>
      <c r="J30" s="61"/>
      <c r="K30" s="61"/>
      <c r="L30" s="61"/>
      <c r="M30" s="61"/>
      <c r="N30" s="61"/>
      <c r="O30" s="61"/>
      <c r="P30" s="61"/>
      <c r="Q30" s="118"/>
      <c r="R30" s="61"/>
    </row>
    <row r="31" spans="1:18" ht="18.600000000000001" customHeight="1">
      <c r="A31" s="61"/>
      <c r="B31" s="52" t="s">
        <v>227</v>
      </c>
      <c r="C31" s="123">
        <v>1000.9156835090399</v>
      </c>
      <c r="D31" s="91">
        <v>786.43389214779995</v>
      </c>
      <c r="E31" s="91">
        <v>773.98374647944001</v>
      </c>
      <c r="F31" s="123">
        <v>348.27125087829995</v>
      </c>
      <c r="G31" s="123">
        <v>270.79676663060002</v>
      </c>
      <c r="H31" s="295">
        <v>1076.9770696548001</v>
      </c>
      <c r="I31" s="117"/>
      <c r="J31" s="61"/>
      <c r="K31" s="61"/>
      <c r="L31" s="61"/>
      <c r="M31" s="61"/>
      <c r="N31"/>
      <c r="O31"/>
      <c r="P31"/>
      <c r="Q31"/>
      <c r="R31"/>
    </row>
    <row r="32" spans="1:18" ht="18.600000000000001" customHeight="1">
      <c r="A32" s="61"/>
      <c r="B32" s="52" t="s">
        <v>228</v>
      </c>
      <c r="C32" s="123" t="s">
        <v>194</v>
      </c>
      <c r="D32" s="91">
        <v>345.42574615479998</v>
      </c>
      <c r="E32" s="91">
        <v>511.23520845899998</v>
      </c>
      <c r="F32" s="123">
        <v>58.310928019999999</v>
      </c>
      <c r="G32" s="123">
        <v>183.826177734</v>
      </c>
      <c r="H32" s="295">
        <v>329.57737715999997</v>
      </c>
      <c r="I32" s="117"/>
      <c r="J32" s="61"/>
      <c r="K32" s="61"/>
      <c r="L32" s="61"/>
      <c r="M32" s="61"/>
      <c r="N32"/>
      <c r="O32"/>
      <c r="P32"/>
      <c r="Q32"/>
      <c r="R32"/>
    </row>
    <row r="33" spans="1:18" ht="18.600000000000001" customHeight="1">
      <c r="A33" s="61"/>
      <c r="B33" s="52" t="s">
        <v>292</v>
      </c>
      <c r="C33" s="123">
        <v>288.19876021771648</v>
      </c>
      <c r="D33" s="91">
        <v>210.10766198941201</v>
      </c>
      <c r="E33" s="91">
        <v>99.145064304697357</v>
      </c>
      <c r="F33" s="123">
        <v>47</v>
      </c>
      <c r="G33" s="123">
        <v>81.532826254875658</v>
      </c>
      <c r="H33" s="295">
        <v>361.58436127720927</v>
      </c>
      <c r="I33" s="116"/>
      <c r="J33" s="61"/>
      <c r="K33" s="61"/>
      <c r="L33" s="61"/>
      <c r="M33" s="61"/>
      <c r="N33"/>
      <c r="O33"/>
      <c r="P33"/>
      <c r="Q33"/>
      <c r="R33"/>
    </row>
    <row r="34" spans="1:18" ht="18.600000000000001" customHeight="1">
      <c r="A34" s="61"/>
      <c r="B34" s="507" t="s">
        <v>294</v>
      </c>
      <c r="C34" s="507"/>
      <c r="D34" s="507"/>
      <c r="E34" s="507"/>
      <c r="F34" s="507"/>
      <c r="G34" s="507"/>
      <c r="H34" s="507"/>
      <c r="I34" s="116"/>
      <c r="J34" s="61"/>
      <c r="K34" s="61"/>
      <c r="L34" s="61"/>
      <c r="M34" s="61"/>
      <c r="N34"/>
      <c r="O34"/>
      <c r="P34"/>
      <c r="Q34"/>
      <c r="R34"/>
    </row>
    <row r="35" spans="1:18" ht="36" customHeight="1">
      <c r="A35" s="61"/>
      <c r="B35" s="511" t="s">
        <v>295</v>
      </c>
      <c r="C35" s="511"/>
      <c r="D35" s="511"/>
      <c r="E35" s="511"/>
      <c r="F35" s="511"/>
      <c r="G35" s="511"/>
      <c r="H35" s="511"/>
      <c r="I35" s="116"/>
      <c r="J35" s="61"/>
      <c r="K35" s="61"/>
      <c r="L35" s="61"/>
      <c r="M35" s="61"/>
      <c r="N35"/>
      <c r="O35"/>
      <c r="P35"/>
      <c r="Q35"/>
      <c r="R35"/>
    </row>
    <row r="36" spans="1:18" ht="18.600000000000001" customHeight="1">
      <c r="A36" s="61"/>
      <c r="B36" s="508" t="s">
        <v>296</v>
      </c>
      <c r="C36" s="508"/>
      <c r="D36" s="508"/>
      <c r="E36" s="508"/>
      <c r="F36" s="508"/>
      <c r="G36" s="508"/>
      <c r="H36" s="508"/>
      <c r="I36" s="116"/>
      <c r="J36" s="61"/>
      <c r="K36" s="61"/>
      <c r="L36" s="61"/>
      <c r="M36" s="61"/>
      <c r="N36"/>
      <c r="O36"/>
      <c r="P36"/>
      <c r="Q36"/>
      <c r="R36"/>
    </row>
    <row r="37" spans="1:18" ht="18.600000000000001" customHeight="1">
      <c r="A37" s="61"/>
      <c r="B37" s="508" t="s">
        <v>660</v>
      </c>
      <c r="C37" s="508"/>
      <c r="D37" s="508"/>
      <c r="E37" s="508"/>
      <c r="F37" s="508"/>
      <c r="G37" s="508"/>
      <c r="H37" s="508"/>
      <c r="I37" s="116"/>
      <c r="J37" s="61"/>
      <c r="K37" s="61"/>
      <c r="L37" s="61"/>
      <c r="M37" s="61"/>
      <c r="N37"/>
      <c r="O37"/>
      <c r="P37"/>
      <c r="Q37"/>
      <c r="R37"/>
    </row>
    <row r="38" spans="1:18" ht="18.600000000000001" customHeight="1">
      <c r="A38" s="61"/>
      <c r="B38" s="78"/>
      <c r="C38" s="72"/>
      <c r="D38" s="72"/>
      <c r="E38" s="72"/>
      <c r="F38" s="68"/>
      <c r="G38" s="68"/>
      <c r="H38" s="68"/>
      <c r="I38" s="61"/>
      <c r="J38" s="61"/>
      <c r="K38" s="61"/>
      <c r="L38" s="61"/>
      <c r="M38" s="61"/>
      <c r="N38"/>
      <c r="O38"/>
      <c r="P38"/>
      <c r="Q38"/>
      <c r="R38"/>
    </row>
    <row r="39" spans="1:18" ht="18.600000000000001" customHeight="1">
      <c r="A39" s="61"/>
      <c r="B39" s="428" t="s">
        <v>297</v>
      </c>
      <c r="C39" s="428"/>
      <c r="D39" s="428"/>
      <c r="E39" s="428"/>
      <c r="F39" s="428"/>
      <c r="G39" s="428"/>
      <c r="H39" s="428"/>
      <c r="I39" s="428"/>
      <c r="J39"/>
      <c r="K39"/>
      <c r="L39"/>
      <c r="M39"/>
      <c r="N39"/>
      <c r="O39"/>
      <c r="P39"/>
      <c r="Q39"/>
      <c r="R39"/>
    </row>
    <row r="40" spans="1:18" ht="18.600000000000001" customHeight="1">
      <c r="A40" s="61"/>
      <c r="B40" s="412" t="s">
        <v>298</v>
      </c>
      <c r="C40" s="296" t="s">
        <v>299</v>
      </c>
      <c r="D40" s="296" t="s">
        <v>300</v>
      </c>
      <c r="E40" s="296" t="s">
        <v>301</v>
      </c>
      <c r="F40" s="296" t="s">
        <v>302</v>
      </c>
      <c r="G40" s="297" t="s">
        <v>303</v>
      </c>
      <c r="H40" s="298" t="s">
        <v>304</v>
      </c>
      <c r="I40" s="297" t="s">
        <v>305</v>
      </c>
      <c r="J40"/>
      <c r="K40"/>
      <c r="L40"/>
      <c r="M40"/>
      <c r="N40"/>
      <c r="O40"/>
      <c r="P40"/>
      <c r="Q40"/>
      <c r="R40"/>
    </row>
    <row r="41" spans="1:18" ht="18.600000000000001" customHeight="1">
      <c r="A41" s="61"/>
      <c r="B41" s="299" t="s">
        <v>306</v>
      </c>
      <c r="C41" s="197" t="s">
        <v>228</v>
      </c>
      <c r="D41" s="197" t="s">
        <v>307</v>
      </c>
      <c r="E41" s="237">
        <v>20000</v>
      </c>
      <c r="F41" s="197" t="s">
        <v>308</v>
      </c>
      <c r="G41" s="228">
        <v>2019</v>
      </c>
      <c r="H41" s="197" t="s">
        <v>309</v>
      </c>
      <c r="I41" s="259" t="s">
        <v>310</v>
      </c>
      <c r="J41" s="427"/>
      <c r="K41"/>
      <c r="L41"/>
      <c r="M41"/>
      <c r="N41"/>
      <c r="O41"/>
      <c r="P41"/>
      <c r="Q41"/>
      <c r="R41"/>
    </row>
    <row r="42" spans="1:18" ht="30.95" customHeight="1">
      <c r="A42" s="61"/>
      <c r="B42" s="300" t="s">
        <v>311</v>
      </c>
      <c r="C42" s="197" t="s">
        <v>228</v>
      </c>
      <c r="D42" s="197" t="s">
        <v>307</v>
      </c>
      <c r="E42" s="237">
        <v>30000</v>
      </c>
      <c r="F42" s="197" t="s">
        <v>308</v>
      </c>
      <c r="G42" s="228">
        <v>2020</v>
      </c>
      <c r="H42" s="197" t="s">
        <v>312</v>
      </c>
      <c r="I42" s="259" t="s">
        <v>310</v>
      </c>
      <c r="J42" s="427"/>
      <c r="K42"/>
      <c r="L42"/>
      <c r="M42"/>
      <c r="N42"/>
      <c r="O42"/>
      <c r="P42"/>
      <c r="Q42"/>
      <c r="R42"/>
    </row>
    <row r="43" spans="1:18" ht="18.600000000000001" customHeight="1">
      <c r="A43" s="61"/>
      <c r="B43" s="299" t="s">
        <v>313</v>
      </c>
      <c r="C43" s="197" t="s">
        <v>314</v>
      </c>
      <c r="D43" s="197" t="s">
        <v>315</v>
      </c>
      <c r="E43" s="237">
        <v>2341</v>
      </c>
      <c r="F43" s="197" t="s">
        <v>316</v>
      </c>
      <c r="G43" s="228">
        <v>2021</v>
      </c>
      <c r="H43" s="197" t="s">
        <v>317</v>
      </c>
      <c r="I43" s="299" t="s">
        <v>318</v>
      </c>
      <c r="J43" s="427"/>
      <c r="K43"/>
      <c r="L43"/>
      <c r="M43"/>
      <c r="N43"/>
      <c r="O43"/>
      <c r="P43"/>
      <c r="Q43"/>
      <c r="R43"/>
    </row>
    <row r="44" spans="1:18" ht="18.600000000000001" customHeight="1">
      <c r="A44" s="61"/>
      <c r="B44" s="299" t="s">
        <v>319</v>
      </c>
      <c r="C44" s="197" t="s">
        <v>320</v>
      </c>
      <c r="D44" s="197" t="s">
        <v>315</v>
      </c>
      <c r="E44" s="237">
        <v>6700</v>
      </c>
      <c r="F44" s="197" t="s">
        <v>321</v>
      </c>
      <c r="G44" s="228">
        <v>2022</v>
      </c>
      <c r="H44" s="197" t="s">
        <v>322</v>
      </c>
      <c r="I44" s="299" t="s">
        <v>323</v>
      </c>
      <c r="J44"/>
      <c r="K44"/>
      <c r="L44"/>
      <c r="M44"/>
      <c r="N44" s="81"/>
      <c r="O44" s="81"/>
      <c r="P44" s="81"/>
      <c r="Q44" s="81"/>
      <c r="R44" s="81"/>
    </row>
    <row r="45" spans="1:18" ht="18.600000000000001" customHeight="1">
      <c r="A45" s="61"/>
      <c r="B45" s="299" t="s">
        <v>324</v>
      </c>
      <c r="C45" s="197" t="s">
        <v>325</v>
      </c>
      <c r="D45" s="197" t="s">
        <v>326</v>
      </c>
      <c r="E45" s="237">
        <v>279</v>
      </c>
      <c r="F45" s="197" t="s">
        <v>321</v>
      </c>
      <c r="G45" s="228">
        <v>2022</v>
      </c>
      <c r="H45" s="197" t="s">
        <v>327</v>
      </c>
      <c r="I45" s="299" t="s">
        <v>328</v>
      </c>
      <c r="J45"/>
      <c r="K45"/>
      <c r="L45"/>
      <c r="M45"/>
      <c r="N45" s="81"/>
      <c r="O45" s="81"/>
      <c r="P45" s="81"/>
      <c r="Q45" s="81"/>
      <c r="R45" s="81"/>
    </row>
    <row r="46" spans="1:18" ht="18.600000000000001" customHeight="1">
      <c r="A46" s="61"/>
      <c r="B46" s="299" t="s">
        <v>329</v>
      </c>
      <c r="C46" s="197" t="s">
        <v>330</v>
      </c>
      <c r="D46" s="197" t="s">
        <v>331</v>
      </c>
      <c r="E46" s="237">
        <v>279</v>
      </c>
      <c r="F46" s="197" t="s">
        <v>332</v>
      </c>
      <c r="G46" s="228">
        <v>2022</v>
      </c>
      <c r="H46" s="197"/>
      <c r="I46" s="299" t="s">
        <v>333</v>
      </c>
      <c r="J46" s="427"/>
      <c r="K46"/>
      <c r="L46"/>
      <c r="M46"/>
      <c r="N46" s="81"/>
      <c r="O46" s="81"/>
      <c r="P46" s="81"/>
      <c r="Q46" s="81"/>
      <c r="R46" s="81"/>
    </row>
    <row r="47" spans="1:18" ht="18.600000000000001" customHeight="1">
      <c r="A47" s="61"/>
      <c r="B47" s="299" t="s">
        <v>319</v>
      </c>
      <c r="C47" s="197" t="s">
        <v>320</v>
      </c>
      <c r="D47" s="197" t="s">
        <v>315</v>
      </c>
      <c r="E47" s="237">
        <v>8947</v>
      </c>
      <c r="F47" s="197" t="s">
        <v>321</v>
      </c>
      <c r="G47" s="228">
        <v>2023</v>
      </c>
      <c r="H47" s="197" t="s">
        <v>334</v>
      </c>
      <c r="I47" s="299" t="s">
        <v>323</v>
      </c>
      <c r="J47" s="427"/>
      <c r="K47"/>
      <c r="L47"/>
      <c r="M47"/>
      <c r="N47" s="81"/>
      <c r="O47" s="81"/>
      <c r="P47" s="81"/>
      <c r="Q47" s="81"/>
      <c r="R47" s="81"/>
    </row>
    <row r="48" spans="1:18" ht="18.600000000000001" customHeight="1">
      <c r="A48" s="61"/>
      <c r="B48" s="299" t="s">
        <v>324</v>
      </c>
      <c r="C48" s="197" t="s">
        <v>325</v>
      </c>
      <c r="D48" s="197" t="s">
        <v>326</v>
      </c>
      <c r="E48" s="237">
        <v>345</v>
      </c>
      <c r="F48" s="197" t="s">
        <v>321</v>
      </c>
      <c r="G48" s="228">
        <v>2023</v>
      </c>
      <c r="H48" s="197" t="s">
        <v>335</v>
      </c>
      <c r="I48" s="299" t="s">
        <v>328</v>
      </c>
      <c r="J48" s="427"/>
      <c r="K48"/>
      <c r="L48"/>
      <c r="M48"/>
      <c r="N48" s="81"/>
      <c r="O48" s="81"/>
      <c r="P48" s="81"/>
      <c r="Q48" s="81"/>
      <c r="R48" s="81"/>
    </row>
    <row r="49" spans="1:18" ht="18.600000000000001" customHeight="1">
      <c r="A49" s="61"/>
      <c r="B49" s="299" t="s">
        <v>336</v>
      </c>
      <c r="C49" s="197" t="s">
        <v>337</v>
      </c>
      <c r="D49" s="197" t="s">
        <v>331</v>
      </c>
      <c r="E49" s="237">
        <v>300</v>
      </c>
      <c r="F49" s="197" t="s">
        <v>332</v>
      </c>
      <c r="G49" s="228">
        <v>2023</v>
      </c>
      <c r="H49" s="197" t="s">
        <v>338</v>
      </c>
      <c r="I49" s="299" t="s">
        <v>339</v>
      </c>
      <c r="J49" s="427"/>
      <c r="K49"/>
      <c r="L49"/>
      <c r="M49"/>
      <c r="N49" s="61"/>
      <c r="O49" s="61"/>
      <c r="P49" s="61"/>
      <c r="Q49" s="118"/>
      <c r="R49" s="61"/>
    </row>
    <row r="50" spans="1:18" ht="18.600000000000001" customHeight="1">
      <c r="A50" s="61"/>
      <c r="B50" s="299" t="s">
        <v>340</v>
      </c>
      <c r="C50" s="197" t="s">
        <v>330</v>
      </c>
      <c r="D50" s="197" t="s">
        <v>331</v>
      </c>
      <c r="E50" s="237">
        <v>45</v>
      </c>
      <c r="F50" s="197" t="s">
        <v>332</v>
      </c>
      <c r="G50" s="228">
        <v>2023</v>
      </c>
      <c r="H50" s="197" t="s">
        <v>341</v>
      </c>
      <c r="I50" s="299" t="s">
        <v>342</v>
      </c>
      <c r="J50" s="427"/>
      <c r="K50"/>
      <c r="L50"/>
      <c r="M50"/>
    </row>
    <row r="51" spans="1:18" ht="18.600000000000001" customHeight="1">
      <c r="A51" s="61"/>
      <c r="B51" s="299" t="s">
        <v>319</v>
      </c>
      <c r="C51" s="197" t="s">
        <v>320</v>
      </c>
      <c r="D51" s="197" t="s">
        <v>315</v>
      </c>
      <c r="E51" s="237">
        <v>10478</v>
      </c>
      <c r="F51" s="197" t="s">
        <v>321</v>
      </c>
      <c r="G51" s="228">
        <v>2024</v>
      </c>
      <c r="H51" s="197" t="s">
        <v>343</v>
      </c>
      <c r="I51" s="299" t="s">
        <v>323</v>
      </c>
      <c r="J51" s="427"/>
      <c r="K51"/>
      <c r="L51"/>
      <c r="M51"/>
    </row>
    <row r="52" spans="1:18" ht="18.600000000000001" customHeight="1">
      <c r="A52" s="61"/>
      <c r="B52" s="299" t="s">
        <v>324</v>
      </c>
      <c r="C52" s="197" t="s">
        <v>325</v>
      </c>
      <c r="D52" s="197" t="s">
        <v>326</v>
      </c>
      <c r="E52" s="237">
        <v>398</v>
      </c>
      <c r="F52" s="197" t="s">
        <v>321</v>
      </c>
      <c r="G52" s="228">
        <v>2024</v>
      </c>
      <c r="H52" s="197" t="s">
        <v>343</v>
      </c>
      <c r="I52" s="299" t="s">
        <v>328</v>
      </c>
      <c r="J52" s="427"/>
      <c r="K52"/>
      <c r="L52"/>
      <c r="M52"/>
    </row>
    <row r="53" spans="1:18" ht="57.6" customHeight="1">
      <c r="A53" s="61"/>
      <c r="B53" s="299" t="s">
        <v>344</v>
      </c>
      <c r="C53" s="216" t="s">
        <v>345</v>
      </c>
      <c r="D53" s="197" t="s">
        <v>331</v>
      </c>
      <c r="E53" s="237">
        <v>200</v>
      </c>
      <c r="F53" s="216" t="s">
        <v>346</v>
      </c>
      <c r="G53" s="228">
        <v>2024</v>
      </c>
      <c r="H53" s="197" t="s">
        <v>347</v>
      </c>
      <c r="I53" s="299" t="s">
        <v>348</v>
      </c>
      <c r="J53"/>
      <c r="K53"/>
      <c r="L53"/>
      <c r="M53"/>
    </row>
    <row r="54" spans="1:18" ht="37.5" customHeight="1">
      <c r="A54" s="61"/>
      <c r="B54" s="299" t="s">
        <v>349</v>
      </c>
      <c r="C54" s="216" t="s">
        <v>350</v>
      </c>
      <c r="D54" s="197" t="s">
        <v>331</v>
      </c>
      <c r="E54" s="352">
        <v>100</v>
      </c>
      <c r="F54" s="216" t="s">
        <v>346</v>
      </c>
      <c r="G54" s="228">
        <v>2024</v>
      </c>
      <c r="H54" s="197" t="s">
        <v>347</v>
      </c>
      <c r="I54" s="299" t="s">
        <v>351</v>
      </c>
      <c r="J54"/>
      <c r="K54"/>
      <c r="L54"/>
      <c r="M54"/>
    </row>
    <row r="55" spans="1:18" ht="33.6" customHeight="1">
      <c r="A55" s="61"/>
      <c r="B55" s="299" t="s">
        <v>352</v>
      </c>
      <c r="C55" s="197" t="s">
        <v>62</v>
      </c>
      <c r="D55" s="197" t="s">
        <v>331</v>
      </c>
      <c r="E55" s="237">
        <v>98</v>
      </c>
      <c r="F55" s="216" t="s">
        <v>346</v>
      </c>
      <c r="G55" s="228">
        <v>2024</v>
      </c>
      <c r="H55" s="197" t="s">
        <v>347</v>
      </c>
      <c r="I55" s="299" t="s">
        <v>353</v>
      </c>
      <c r="J55"/>
      <c r="K55"/>
      <c r="L55"/>
      <c r="M55"/>
    </row>
    <row r="56" spans="1:18" ht="18.600000000000001" customHeight="1">
      <c r="A56" s="61"/>
      <c r="B56" s="512" t="s">
        <v>354</v>
      </c>
      <c r="C56" s="512"/>
      <c r="D56" s="512"/>
      <c r="E56" s="512"/>
      <c r="F56" s="512"/>
      <c r="G56" s="512"/>
      <c r="H56" s="512"/>
      <c r="I56" s="512"/>
      <c r="J56"/>
      <c r="K56"/>
      <c r="L56"/>
      <c r="M56"/>
    </row>
    <row r="57" spans="1:18" ht="18.600000000000001" customHeight="1">
      <c r="A57" s="61"/>
      <c r="B57" s="510" t="s">
        <v>355</v>
      </c>
      <c r="C57" s="510"/>
      <c r="D57" s="510"/>
      <c r="E57" s="510"/>
      <c r="F57" s="510"/>
      <c r="G57" s="510"/>
      <c r="H57" s="510"/>
      <c r="I57" s="510"/>
      <c r="J57" s="85"/>
      <c r="K57" s="85"/>
      <c r="L57" s="85"/>
      <c r="M57" s="85"/>
    </row>
    <row r="58" spans="1:18" ht="36" customHeight="1">
      <c r="A58" s="61"/>
      <c r="B58" s="511" t="s">
        <v>356</v>
      </c>
      <c r="C58" s="511"/>
      <c r="D58" s="511"/>
      <c r="E58" s="511"/>
      <c r="F58" s="511"/>
      <c r="G58" s="511"/>
      <c r="H58" s="511"/>
      <c r="I58" s="511"/>
      <c r="J58" s="61"/>
      <c r="K58" s="61"/>
      <c r="L58" s="61"/>
      <c r="M58" s="61"/>
    </row>
    <row r="59" spans="1:18" ht="36" customHeight="1">
      <c r="A59" s="61"/>
      <c r="B59" s="511" t="s">
        <v>357</v>
      </c>
      <c r="C59" s="511"/>
      <c r="D59" s="511"/>
      <c r="E59" s="511"/>
      <c r="F59" s="511"/>
      <c r="G59" s="511"/>
      <c r="H59" s="511"/>
      <c r="I59" s="511"/>
      <c r="J59" s="175"/>
      <c r="K59" s="175"/>
      <c r="L59" s="175"/>
      <c r="M59" s="175"/>
    </row>
    <row r="60" spans="1:18" ht="19.5">
      <c r="A60" s="61"/>
      <c r="B60" s="61"/>
      <c r="C60" s="68"/>
      <c r="D60" s="68"/>
      <c r="E60" s="68"/>
      <c r="F60" s="68"/>
      <c r="G60" s="68"/>
      <c r="H60" s="68"/>
      <c r="I60" s="61"/>
    </row>
    <row r="61" spans="1:18" ht="16.5" customHeight="1"/>
  </sheetData>
  <sheetProtection algorithmName="SHA-512" hashValue="A3cbvOuP7yHqVimE8e7CnBZH1q3bygxRUVb8OSeLtc3H39rMlywhESKuaU7BgixuXVUI2+ojFkWNWF5Ljkbr9Q==" saltValue="zOOwPYPFgLkUFsK2p+UCXg==" spinCount="100000" sheet="1" objects="1" scenarios="1"/>
  <mergeCells count="12">
    <mergeCell ref="B57:I57"/>
    <mergeCell ref="B58:I58"/>
    <mergeCell ref="B59:I59"/>
    <mergeCell ref="B4:G4"/>
    <mergeCell ref="B35:H35"/>
    <mergeCell ref="B8:H8"/>
    <mergeCell ref="B21:H21"/>
    <mergeCell ref="B34:H34"/>
    <mergeCell ref="B36:H36"/>
    <mergeCell ref="B56:I56"/>
    <mergeCell ref="B6:H6"/>
    <mergeCell ref="B37:H37"/>
  </mergeCells>
  <hyperlinks>
    <hyperlink ref="H41" r:id="rId1" xr:uid="{23061C24-B6B1-47BD-AA89-61706BC1AEEE}"/>
    <hyperlink ref="H42" r:id="rId2" xr:uid="{F9F933EF-F8A4-4911-8D5D-11201974CE3D}"/>
    <hyperlink ref="I43" r:id="rId3" xr:uid="{7B6C7794-B884-48F4-98FC-2B444CC8DADE}"/>
    <hyperlink ref="I44" r:id="rId4" xr:uid="{C66F250C-7D54-41C8-A800-2162E448A2EF}"/>
    <hyperlink ref="I46" r:id="rId5" xr:uid="{79CD784A-D948-4EE0-A083-E4491327CA84}"/>
    <hyperlink ref="H45" r:id="rId6" xr:uid="{0A89ED9E-B8C2-4241-9E7E-624979D69A21}"/>
    <hyperlink ref="H44" r:id="rId7" xr:uid="{217473EE-FEFA-414F-A996-1048D7EB99CB}"/>
    <hyperlink ref="H43" r:id="rId8" xr:uid="{085F4B32-41DE-4364-9B71-67E6CA373E3F}"/>
    <hyperlink ref="H49" r:id="rId9" display="https://urldefense.com/v3/__https:/platform.carbonfuture.earth/balancer/climate-credit/view/6f7bac09-4d8c-4920-bd48-36f337b56b4b__;!!F_S_FTKmJFE!xPrSS-zVoD-k6qba9Xd4XFClMGVq_Ray0I9Fzy7MtV0BBOvClHKcdYJvwrOaG7-5-SjO6R3mfOdVPkHncyQ$" xr:uid="{8DF4BACE-BBF4-4380-8144-B2FBF7E87B46}"/>
    <hyperlink ref="H50" r:id="rId10" xr:uid="{B7BFD073-A524-4E02-B845-C1981DE288EF}"/>
    <hyperlink ref="I49" r:id="rId11" xr:uid="{2CBE0D97-BB7F-40F9-838E-6CA00BE77EE2}"/>
    <hyperlink ref="I50" r:id="rId12" xr:uid="{D6756BCB-8F3F-4FA7-9890-90B711EF3F28}"/>
    <hyperlink ref="H47" r:id="rId13" xr:uid="{41A7654A-DEE4-4E30-AE93-801269BFE9B3}"/>
    <hyperlink ref="H48" r:id="rId14" xr:uid="{796101C8-114D-4818-97FF-09C9CEC5517F}"/>
    <hyperlink ref="I45" r:id="rId15" xr:uid="{E84BAB62-3885-4965-A066-AEB1505CC21D}"/>
    <hyperlink ref="I48" r:id="rId16" xr:uid="{1669C23B-98F7-45EF-931A-A2ABA31CD9CD}"/>
    <hyperlink ref="I47" r:id="rId17" xr:uid="{CCA175B6-898F-4404-811C-C5AC62E59C20}"/>
    <hyperlink ref="I53" r:id="rId18" xr:uid="{F4C2481E-600C-4F93-BC20-BA253BEA67EB}"/>
    <hyperlink ref="I52" r:id="rId19" xr:uid="{EB0DAB84-1408-4B74-A4A6-0F1B8E2FC58D}"/>
    <hyperlink ref="I51" r:id="rId20" xr:uid="{D20A6BC1-B5B1-4105-B460-D421E0E101BF}"/>
    <hyperlink ref="H53" r:id="rId21" display="https://platform.carbonfuture.earth/balancer/climate-credit/view/07fbec3c-6c58-4435-9be8-d2a06d306c26" xr:uid="{4E9F47C0-882A-4126-A500-DC4D834CB5C5}"/>
    <hyperlink ref="H51" r:id="rId22" display="https://registry.verra.org/app/projectDetail/VCS/1740" xr:uid="{4A097074-1739-4F30-8353-D9F405EC1F8E}"/>
    <hyperlink ref="H52" r:id="rId23" display="https://registry.verra.org/app/projectDetail/VCS/2402" xr:uid="{28AD6060-C60D-4BA5-AFA8-625BCDE4DA4B}"/>
    <hyperlink ref="I54" r:id="rId24" xr:uid="{B7A7F788-E80C-4B02-8E61-EB04D7B1A3F5}"/>
    <hyperlink ref="H54" r:id="rId25" display="https://platform.carbonfuture.earth/balancer/climate-credit/view/c10756bf-06c6-481f-ab8f-926c0f81ff40" xr:uid="{FECB68EC-32AE-49C1-B1FF-C65D239145DD}"/>
    <hyperlink ref="I55" r:id="rId26" xr:uid="{D78F8681-2370-4900-81AF-9661F569D6D5}"/>
    <hyperlink ref="H55" r:id="rId27" display="https://platform.carbonfuture.earth/balancer/climate-credit/view/26fc9684-f807-439d-8aca-0f62702d0a2e" xr:uid="{AD252C36-14A8-4FB0-9CA3-0DA8939F2780}"/>
  </hyperlinks>
  <pageMargins left="0.7" right="0.7" top="0.75" bottom="0.75" header="0.3" footer="0.3"/>
  <pageSetup scale="44" fitToHeight="0" orientation="landscape" r:id="rId28"/>
  <drawing r:id="rId29"/>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3">
    <tabColor theme="5"/>
    <pageSetUpPr fitToPage="1"/>
  </sheetPr>
  <dimension ref="A1:L214"/>
  <sheetViews>
    <sheetView showGridLines="0" zoomScaleNormal="100" workbookViewId="0"/>
  </sheetViews>
  <sheetFormatPr defaultColWidth="9.42578125" defaultRowHeight="14.25"/>
  <cols>
    <col min="1" max="1" width="4.42578125" style="2" customWidth="1"/>
    <col min="2" max="2" width="71.42578125" style="2" customWidth="1"/>
    <col min="3" max="8" width="20.5703125" style="27" customWidth="1"/>
    <col min="9" max="9" width="4.5703125" style="2" customWidth="1"/>
    <col min="10" max="10" width="64.42578125" style="2" bestFit="1" customWidth="1"/>
    <col min="11" max="12" width="10.42578125" style="2" customWidth="1"/>
    <col min="13" max="13" width="5.42578125" style="2" customWidth="1"/>
    <col min="14" max="16384" width="9.42578125" style="2"/>
  </cols>
  <sheetData>
    <row r="1" spans="1:9" ht="14.45" customHeight="1"/>
    <row r="2" spans="1:9" ht="14.45" customHeight="1"/>
    <row r="3" spans="1:9" ht="14.45" customHeight="1"/>
    <row r="4" spans="1:9" s="9" customFormat="1" ht="33" customHeight="1">
      <c r="B4" s="447" t="s">
        <v>358</v>
      </c>
      <c r="C4" s="447"/>
      <c r="D4" s="447"/>
      <c r="E4" s="447"/>
      <c r="F4" s="447"/>
      <c r="G4" s="447"/>
      <c r="H4" s="447"/>
      <c r="I4" s="17"/>
    </row>
    <row r="5" spans="1:9" ht="18.600000000000001" customHeight="1">
      <c r="A5" s="61"/>
      <c r="B5" s="61"/>
      <c r="C5" s="68"/>
      <c r="D5" s="68"/>
      <c r="E5" s="68"/>
      <c r="F5" s="68"/>
      <c r="G5" s="68"/>
      <c r="H5" s="68"/>
    </row>
    <row r="6" spans="1:9" ht="18.600000000000001" customHeight="1">
      <c r="A6" s="61"/>
      <c r="B6" s="527" t="s">
        <v>359</v>
      </c>
      <c r="C6" s="527"/>
      <c r="D6" s="527"/>
      <c r="E6" s="527"/>
      <c r="F6" s="527"/>
      <c r="G6" s="527"/>
      <c r="H6" s="527"/>
    </row>
    <row r="7" spans="1:9" ht="19.5">
      <c r="A7" s="61"/>
      <c r="B7" s="430"/>
      <c r="C7" s="430"/>
      <c r="D7" s="430"/>
      <c r="E7" s="430"/>
      <c r="F7" s="430"/>
      <c r="G7" s="430"/>
      <c r="H7" s="430"/>
    </row>
    <row r="8" spans="1:9" ht="39.6" customHeight="1">
      <c r="A8" s="61"/>
      <c r="B8" s="525" t="s">
        <v>360</v>
      </c>
      <c r="C8" s="525"/>
      <c r="D8" s="525"/>
      <c r="E8" s="525"/>
      <c r="F8" s="525"/>
      <c r="G8" s="525"/>
      <c r="H8" s="525"/>
    </row>
    <row r="9" spans="1:9" ht="19.5">
      <c r="A9" s="61"/>
      <c r="B9" s="431"/>
      <c r="C9" s="431"/>
      <c r="D9" s="431"/>
      <c r="E9" s="431"/>
      <c r="F9" s="431"/>
      <c r="G9" s="431"/>
      <c r="H9" s="431"/>
    </row>
    <row r="10" spans="1:9" ht="18.600000000000001" customHeight="1">
      <c r="A10" s="61"/>
      <c r="B10" s="497" t="s">
        <v>247</v>
      </c>
      <c r="C10" s="497"/>
      <c r="D10" s="497"/>
      <c r="E10" s="497"/>
      <c r="F10" s="497"/>
      <c r="G10" s="497"/>
      <c r="H10" s="497"/>
    </row>
    <row r="11" spans="1:9" ht="18.600000000000001" customHeight="1">
      <c r="A11" s="61"/>
      <c r="B11" s="61"/>
      <c r="C11" s="68"/>
      <c r="D11" s="68"/>
      <c r="E11" s="68"/>
      <c r="F11" s="68"/>
      <c r="G11" s="68"/>
      <c r="H11" s="68"/>
    </row>
    <row r="12" spans="1:9" ht="18.600000000000001" customHeight="1">
      <c r="A12" s="61"/>
      <c r="B12" s="160" t="s">
        <v>361</v>
      </c>
      <c r="C12" s="162">
        <v>2024</v>
      </c>
      <c r="D12" s="162">
        <v>2023</v>
      </c>
      <c r="E12" s="162">
        <v>2022</v>
      </c>
      <c r="F12" s="162">
        <v>2021</v>
      </c>
      <c r="G12" s="162">
        <v>2020</v>
      </c>
      <c r="H12" s="161">
        <v>2019</v>
      </c>
    </row>
    <row r="13" spans="1:9" ht="18.600000000000001" customHeight="1">
      <c r="A13" s="61"/>
      <c r="B13" s="52" t="s">
        <v>224</v>
      </c>
      <c r="C13" s="301">
        <v>215.44734511641801</v>
      </c>
      <c r="D13" s="91">
        <v>200.76072405575999</v>
      </c>
      <c r="E13" s="91">
        <f>SUM(E14:E22)</f>
        <v>244.61404286006476</v>
      </c>
      <c r="F13" s="91">
        <f>SUM(F14:F22)</f>
        <v>643.04729334259764</v>
      </c>
      <c r="G13" s="91">
        <f>SUM(G14:G22)</f>
        <v>651.45450398530045</v>
      </c>
      <c r="H13" s="91">
        <f>SUM(H14:H22)</f>
        <v>555.22273624059903</v>
      </c>
    </row>
    <row r="14" spans="1:9" ht="18.600000000000001" customHeight="1">
      <c r="A14" s="61"/>
      <c r="B14" s="52" t="s">
        <v>44</v>
      </c>
      <c r="C14" s="301">
        <v>6.5309717760000003</v>
      </c>
      <c r="D14" s="91">
        <v>6.4931242190000003</v>
      </c>
      <c r="E14" s="91">
        <v>9.0531699200000002</v>
      </c>
      <c r="F14" s="91">
        <v>134.9497530992</v>
      </c>
      <c r="G14" s="91">
        <v>72.131264427999994</v>
      </c>
      <c r="H14" s="91">
        <v>75.471342952000001</v>
      </c>
    </row>
    <row r="15" spans="1:9" ht="18.600000000000001" customHeight="1">
      <c r="A15" s="61"/>
      <c r="B15" s="52" t="s">
        <v>52</v>
      </c>
      <c r="C15" s="373" t="s">
        <v>194</v>
      </c>
      <c r="D15" s="91" t="s">
        <v>194</v>
      </c>
      <c r="E15" s="91" t="s">
        <v>194</v>
      </c>
      <c r="F15" s="91" t="s">
        <v>194</v>
      </c>
      <c r="G15" s="91" t="s">
        <v>194</v>
      </c>
      <c r="H15" s="91" t="s">
        <v>194</v>
      </c>
    </row>
    <row r="16" spans="1:9" ht="18.600000000000001" customHeight="1">
      <c r="A16" s="61"/>
      <c r="B16" s="52" t="s">
        <v>62</v>
      </c>
      <c r="C16" s="373" t="s">
        <v>194</v>
      </c>
      <c r="D16" s="91" t="s">
        <v>194</v>
      </c>
      <c r="E16" s="91" t="s">
        <v>194</v>
      </c>
      <c r="F16" s="91" t="s">
        <v>194</v>
      </c>
      <c r="G16" s="91" t="s">
        <v>194</v>
      </c>
      <c r="H16" s="91" t="s">
        <v>194</v>
      </c>
    </row>
    <row r="17" spans="1:8" ht="18.600000000000001" customHeight="1">
      <c r="A17" s="61"/>
      <c r="B17" s="52" t="s">
        <v>57</v>
      </c>
      <c r="C17" s="373" t="s">
        <v>194</v>
      </c>
      <c r="D17" s="91" t="s">
        <v>194</v>
      </c>
      <c r="E17" s="91" t="s">
        <v>194</v>
      </c>
      <c r="F17" s="91" t="s">
        <v>194</v>
      </c>
      <c r="G17" s="91">
        <v>1.38565</v>
      </c>
      <c r="H17" s="91">
        <v>1.5736840000000001</v>
      </c>
    </row>
    <row r="18" spans="1:8" ht="18.600000000000001" customHeight="1">
      <c r="A18" s="61"/>
      <c r="B18" s="52" t="s">
        <v>225</v>
      </c>
      <c r="C18" s="301">
        <v>202.99025320000001</v>
      </c>
      <c r="D18" s="91">
        <v>189.72819999999999</v>
      </c>
      <c r="E18" s="91">
        <v>232.13380000000001</v>
      </c>
      <c r="F18" s="91">
        <v>501.66045730000002</v>
      </c>
      <c r="G18" s="91">
        <v>571.12219030000006</v>
      </c>
      <c r="H18" s="91">
        <v>464.99649385000004</v>
      </c>
    </row>
    <row r="19" spans="1:8" ht="18.600000000000001" customHeight="1">
      <c r="A19" s="61"/>
      <c r="B19" s="52" t="s">
        <v>226</v>
      </c>
      <c r="C19" s="373" t="s">
        <v>194</v>
      </c>
      <c r="D19" s="91" t="s">
        <v>194</v>
      </c>
      <c r="E19" s="91" t="s">
        <v>194</v>
      </c>
      <c r="F19" s="91" t="s">
        <v>194</v>
      </c>
      <c r="G19" s="91" t="s">
        <v>194</v>
      </c>
      <c r="H19" s="91" t="s">
        <v>194</v>
      </c>
    </row>
    <row r="20" spans="1:8" ht="18.600000000000001" customHeight="1">
      <c r="A20" s="61"/>
      <c r="B20" s="52" t="s">
        <v>227</v>
      </c>
      <c r="C20" s="373" t="s">
        <v>194</v>
      </c>
      <c r="D20" s="91" t="s">
        <v>194</v>
      </c>
      <c r="E20" s="91" t="s">
        <v>194</v>
      </c>
      <c r="F20" s="91" t="s">
        <v>194</v>
      </c>
      <c r="G20" s="91" t="s">
        <v>194</v>
      </c>
      <c r="H20" s="91" t="s">
        <v>194</v>
      </c>
    </row>
    <row r="21" spans="1:8" ht="18.600000000000001" customHeight="1">
      <c r="A21" s="61"/>
      <c r="B21" s="52" t="s">
        <v>228</v>
      </c>
      <c r="C21" s="373" t="s">
        <v>194</v>
      </c>
      <c r="D21" s="91" t="s">
        <v>194</v>
      </c>
      <c r="E21" s="91" t="s">
        <v>194</v>
      </c>
      <c r="F21" s="91" t="s">
        <v>194</v>
      </c>
      <c r="G21" s="91" t="s">
        <v>194</v>
      </c>
      <c r="H21" s="91" t="s">
        <v>194</v>
      </c>
    </row>
    <row r="22" spans="1:8" ht="18.600000000000001" customHeight="1">
      <c r="A22" s="61"/>
      <c r="B22" s="126" t="s">
        <v>362</v>
      </c>
      <c r="C22" s="301">
        <v>5.9261201404179902</v>
      </c>
      <c r="D22" s="91">
        <v>4.5393998367603396</v>
      </c>
      <c r="E22" s="91">
        <v>3.4270729400647544</v>
      </c>
      <c r="F22" s="91">
        <v>6.4370829433976704</v>
      </c>
      <c r="G22" s="91">
        <v>6.8153992573004087</v>
      </c>
      <c r="H22" s="91">
        <v>13.181215438599024</v>
      </c>
    </row>
    <row r="23" spans="1:8" ht="18.600000000000001" customHeight="1">
      <c r="A23" s="61"/>
      <c r="B23" s="505" t="s">
        <v>363</v>
      </c>
      <c r="C23" s="505"/>
      <c r="D23" s="505"/>
      <c r="E23" s="505"/>
      <c r="F23" s="505"/>
      <c r="G23" s="505"/>
      <c r="H23" s="505"/>
    </row>
    <row r="24" spans="1:8" ht="18.600000000000001" customHeight="1">
      <c r="A24" s="61"/>
      <c r="B24" s="506" t="s">
        <v>364</v>
      </c>
      <c r="C24" s="506"/>
      <c r="D24" s="506"/>
      <c r="E24" s="506"/>
      <c r="F24" s="506"/>
      <c r="G24" s="506"/>
      <c r="H24" s="506"/>
    </row>
    <row r="25" spans="1:8" ht="18.600000000000001" customHeight="1">
      <c r="A25" s="61"/>
      <c r="B25" s="61"/>
      <c r="C25" s="68"/>
      <c r="D25" s="68"/>
      <c r="E25" s="68"/>
      <c r="F25" s="68"/>
      <c r="G25" s="68"/>
      <c r="H25" s="68"/>
    </row>
    <row r="26" spans="1:8" ht="18.75" customHeight="1">
      <c r="A26" s="61"/>
      <c r="B26" s="163" t="s">
        <v>365</v>
      </c>
      <c r="C26" s="164">
        <v>2024</v>
      </c>
      <c r="D26" s="164">
        <v>2023</v>
      </c>
      <c r="E26" s="164">
        <v>2022</v>
      </c>
      <c r="F26" s="162">
        <v>2021</v>
      </c>
      <c r="G26" s="164">
        <v>2020</v>
      </c>
      <c r="H26" s="162">
        <v>2019</v>
      </c>
    </row>
    <row r="27" spans="1:8" ht="18.600000000000001" customHeight="1">
      <c r="A27" s="61"/>
      <c r="B27" s="52" t="s">
        <v>224</v>
      </c>
      <c r="C27" s="303">
        <v>208.73165065476795</v>
      </c>
      <c r="D27" s="369">
        <v>194</v>
      </c>
      <c r="E27" s="369">
        <v>235.47898294048841</v>
      </c>
      <c r="F27" s="369">
        <v>644.90356556276345</v>
      </c>
      <c r="G27" s="369">
        <v>644.15481491209584</v>
      </c>
      <c r="H27" s="306">
        <v>549.97965976673538</v>
      </c>
    </row>
    <row r="28" spans="1:8" ht="18.600000000000001" customHeight="1">
      <c r="A28" s="61"/>
      <c r="B28" s="52" t="s">
        <v>44</v>
      </c>
      <c r="C28" s="306" t="s">
        <v>194</v>
      </c>
      <c r="D28" s="370" t="s">
        <v>194</v>
      </c>
      <c r="E28" s="370" t="s">
        <v>194</v>
      </c>
      <c r="F28" s="369">
        <v>136.78735394879999</v>
      </c>
      <c r="G28" s="369">
        <v>64.974200327999995</v>
      </c>
      <c r="H28" s="306">
        <v>70.352090352000005</v>
      </c>
    </row>
    <row r="29" spans="1:8" ht="18.600000000000001" customHeight="1">
      <c r="A29" s="61"/>
      <c r="B29" s="52" t="s">
        <v>52</v>
      </c>
      <c r="C29" s="306" t="s">
        <v>194</v>
      </c>
      <c r="D29" s="370" t="s">
        <v>194</v>
      </c>
      <c r="E29" s="370" t="s">
        <v>194</v>
      </c>
      <c r="F29" s="370" t="s">
        <v>194</v>
      </c>
      <c r="G29" s="370" t="s">
        <v>194</v>
      </c>
      <c r="H29" s="306" t="s">
        <v>194</v>
      </c>
    </row>
    <row r="30" spans="1:8" ht="18.600000000000001" customHeight="1">
      <c r="A30" s="61"/>
      <c r="B30" s="52" t="s">
        <v>62</v>
      </c>
      <c r="C30" s="306" t="s">
        <v>194</v>
      </c>
      <c r="D30" s="370" t="s">
        <v>194</v>
      </c>
      <c r="E30" s="370" t="s">
        <v>194</v>
      </c>
      <c r="F30" s="370" t="s">
        <v>194</v>
      </c>
      <c r="G30" s="370" t="s">
        <v>194</v>
      </c>
      <c r="H30" s="306" t="s">
        <v>194</v>
      </c>
    </row>
    <row r="31" spans="1:8" ht="18.600000000000001" customHeight="1">
      <c r="A31" s="61"/>
      <c r="B31" s="52" t="s">
        <v>57</v>
      </c>
      <c r="C31" s="306" t="s">
        <v>194</v>
      </c>
      <c r="D31" s="370" t="s">
        <v>194</v>
      </c>
      <c r="E31" s="370" t="s">
        <v>194</v>
      </c>
      <c r="F31" s="370" t="s">
        <v>194</v>
      </c>
      <c r="G31" s="369">
        <v>1.38565</v>
      </c>
      <c r="H31" s="306">
        <v>1.5736839999999999</v>
      </c>
    </row>
    <row r="32" spans="1:8" ht="18.600000000000001" customHeight="1">
      <c r="A32" s="61"/>
      <c r="B32" s="52" t="s">
        <v>225</v>
      </c>
      <c r="C32" s="371">
        <v>202.99025320000001</v>
      </c>
      <c r="D32" s="369">
        <v>189.72819999999999</v>
      </c>
      <c r="E32" s="369">
        <v>232.13380000000001</v>
      </c>
      <c r="F32" s="369">
        <v>501.66045730000002</v>
      </c>
      <c r="G32" s="369">
        <v>571.12219029999994</v>
      </c>
      <c r="H32" s="306">
        <v>464.99649385000004</v>
      </c>
    </row>
    <row r="33" spans="1:9" ht="18.600000000000001" customHeight="1">
      <c r="A33" s="61"/>
      <c r="B33" s="52" t="s">
        <v>226</v>
      </c>
      <c r="C33" s="306" t="s">
        <v>194</v>
      </c>
      <c r="D33" s="370" t="s">
        <v>194</v>
      </c>
      <c r="E33" s="370" t="s">
        <v>194</v>
      </c>
      <c r="F33" s="370" t="s">
        <v>194</v>
      </c>
      <c r="G33" s="370" t="s">
        <v>194</v>
      </c>
      <c r="H33" s="306" t="s">
        <v>194</v>
      </c>
    </row>
    <row r="34" spans="1:9" ht="18.600000000000001" customHeight="1">
      <c r="A34" s="61"/>
      <c r="B34" s="52" t="s">
        <v>227</v>
      </c>
      <c r="C34" s="306" t="s">
        <v>194</v>
      </c>
      <c r="D34" s="370" t="s">
        <v>194</v>
      </c>
      <c r="E34" s="370" t="s">
        <v>194</v>
      </c>
      <c r="F34" s="370" t="s">
        <v>194</v>
      </c>
      <c r="G34" s="370" t="s">
        <v>194</v>
      </c>
      <c r="H34" s="306" t="s">
        <v>194</v>
      </c>
    </row>
    <row r="35" spans="1:9" ht="18.600000000000001" customHeight="1">
      <c r="A35" s="61"/>
      <c r="B35" s="52" t="s">
        <v>228</v>
      </c>
      <c r="C35" s="306" t="s">
        <v>194</v>
      </c>
      <c r="D35" s="370" t="s">
        <v>194</v>
      </c>
      <c r="E35" s="370" t="s">
        <v>194</v>
      </c>
      <c r="F35" s="370" t="s">
        <v>194</v>
      </c>
      <c r="G35" s="370" t="s">
        <v>194</v>
      </c>
      <c r="H35" s="306" t="s">
        <v>194</v>
      </c>
    </row>
    <row r="36" spans="1:9" ht="18.600000000000001" customHeight="1">
      <c r="A36" s="61"/>
      <c r="B36" s="126" t="s">
        <v>362</v>
      </c>
      <c r="C36" s="304">
        <v>5.7413974547679398</v>
      </c>
      <c r="D36" s="369">
        <v>4.3891873808149509</v>
      </c>
      <c r="E36" s="369">
        <v>3.3451829404883959</v>
      </c>
      <c r="F36" s="369">
        <v>6.4557543139634337</v>
      </c>
      <c r="G36" s="372">
        <v>6.6727742840959348</v>
      </c>
      <c r="H36" s="306">
        <v>13.057391564735337</v>
      </c>
    </row>
    <row r="37" spans="1:9" ht="18.600000000000001" customHeight="1">
      <c r="A37" s="61"/>
      <c r="B37" s="505" t="s">
        <v>363</v>
      </c>
      <c r="C37" s="505"/>
      <c r="D37" s="505"/>
      <c r="E37" s="505"/>
      <c r="F37" s="505"/>
      <c r="G37" s="505"/>
      <c r="H37" s="505"/>
    </row>
    <row r="38" spans="1:9" ht="18.600000000000001" customHeight="1">
      <c r="A38" s="61"/>
      <c r="B38" s="61"/>
      <c r="C38" s="68"/>
      <c r="D38" s="68"/>
      <c r="E38" s="68"/>
      <c r="F38" s="68"/>
      <c r="G38" s="68"/>
      <c r="H38" s="68"/>
    </row>
    <row r="39" spans="1:9" ht="18.600000000000001" customHeight="1">
      <c r="A39" s="61"/>
      <c r="B39" s="163" t="s">
        <v>366</v>
      </c>
      <c r="C39" s="201">
        <v>2024</v>
      </c>
      <c r="D39" s="164">
        <v>2023</v>
      </c>
      <c r="E39" s="164">
        <v>2022</v>
      </c>
      <c r="F39" s="162">
        <v>2021</v>
      </c>
      <c r="G39" s="164">
        <v>2020</v>
      </c>
      <c r="H39" s="161">
        <v>2019</v>
      </c>
    </row>
    <row r="40" spans="1:9" ht="18.600000000000001" customHeight="1">
      <c r="A40" s="61"/>
      <c r="B40" s="125" t="s">
        <v>224</v>
      </c>
      <c r="C40" s="359">
        <v>6.7156944616500498</v>
      </c>
      <c r="D40" s="360">
        <v>6.6433366749453935</v>
      </c>
      <c r="E40" s="361">
        <v>9.1819495834603782</v>
      </c>
      <c r="F40" s="361">
        <v>6.3654291525849365</v>
      </c>
      <c r="G40" s="361">
        <v>7.2320550137181225</v>
      </c>
      <c r="H40" s="361">
        <v>5.2437789065409799</v>
      </c>
    </row>
    <row r="41" spans="1:9" ht="18.600000000000001" customHeight="1">
      <c r="A41" s="61"/>
      <c r="B41" s="52" t="s">
        <v>44</v>
      </c>
      <c r="C41" s="362">
        <v>6.5309717760000003</v>
      </c>
      <c r="D41" s="363">
        <v>6.4931242190000003</v>
      </c>
      <c r="E41" s="364">
        <v>9.0531699200000002</v>
      </c>
      <c r="F41" s="361">
        <v>6.3016551200000004</v>
      </c>
      <c r="G41" s="361">
        <v>7.1570641000000004</v>
      </c>
      <c r="H41" s="361">
        <v>5.1192525999999994</v>
      </c>
    </row>
    <row r="42" spans="1:9" ht="18.600000000000001" customHeight="1">
      <c r="A42" s="61"/>
      <c r="B42" s="52" t="s">
        <v>52</v>
      </c>
      <c r="C42" s="365" t="s">
        <v>194</v>
      </c>
      <c r="D42" s="366" t="s">
        <v>194</v>
      </c>
      <c r="E42" s="361" t="s">
        <v>194</v>
      </c>
      <c r="F42" s="361" t="s">
        <v>194</v>
      </c>
      <c r="G42" s="361" t="s">
        <v>194</v>
      </c>
      <c r="H42" s="361" t="s">
        <v>194</v>
      </c>
    </row>
    <row r="43" spans="1:9" ht="18.600000000000001" customHeight="1">
      <c r="A43" s="61"/>
      <c r="B43" s="52" t="s">
        <v>62</v>
      </c>
      <c r="C43" s="367" t="s">
        <v>194</v>
      </c>
      <c r="D43" s="367" t="s">
        <v>194</v>
      </c>
      <c r="E43" s="361" t="s">
        <v>194</v>
      </c>
      <c r="F43" s="361" t="s">
        <v>194</v>
      </c>
      <c r="G43" s="361" t="s">
        <v>194</v>
      </c>
      <c r="H43" s="361" t="s">
        <v>194</v>
      </c>
    </row>
    <row r="44" spans="1:9" ht="18.600000000000001" customHeight="1">
      <c r="A44" s="61"/>
      <c r="B44" s="52" t="s">
        <v>57</v>
      </c>
      <c r="C44" s="367" t="s">
        <v>194</v>
      </c>
      <c r="D44" s="367" t="s">
        <v>194</v>
      </c>
      <c r="E44" s="361" t="s">
        <v>194</v>
      </c>
      <c r="F44" s="361" t="s">
        <v>194</v>
      </c>
      <c r="G44" s="361" t="s">
        <v>194</v>
      </c>
      <c r="H44" s="361" t="s">
        <v>194</v>
      </c>
    </row>
    <row r="45" spans="1:9" ht="18.600000000000001" customHeight="1">
      <c r="A45" s="61"/>
      <c r="B45" s="52" t="s">
        <v>225</v>
      </c>
      <c r="C45" s="367" t="s">
        <v>194</v>
      </c>
      <c r="D45" s="367" t="s">
        <v>194</v>
      </c>
      <c r="E45" s="361" t="s">
        <v>194</v>
      </c>
      <c r="F45" s="361" t="s">
        <v>194</v>
      </c>
      <c r="G45" s="361" t="s">
        <v>194</v>
      </c>
      <c r="H45" s="361" t="s">
        <v>194</v>
      </c>
    </row>
    <row r="46" spans="1:9" ht="18.600000000000001" customHeight="1">
      <c r="A46" s="61"/>
      <c r="B46" s="52" t="s">
        <v>226</v>
      </c>
      <c r="C46" s="367" t="s">
        <v>194</v>
      </c>
      <c r="D46" s="367" t="s">
        <v>194</v>
      </c>
      <c r="E46" s="361" t="s">
        <v>194</v>
      </c>
      <c r="F46" s="361" t="s">
        <v>194</v>
      </c>
      <c r="G46" s="361" t="s">
        <v>194</v>
      </c>
      <c r="H46" s="361" t="s">
        <v>194</v>
      </c>
    </row>
    <row r="47" spans="1:9" ht="18.600000000000001" customHeight="1">
      <c r="A47" s="61"/>
      <c r="B47" s="52" t="s">
        <v>227</v>
      </c>
      <c r="C47" s="367" t="s">
        <v>194</v>
      </c>
      <c r="D47" s="367" t="s">
        <v>194</v>
      </c>
      <c r="E47" s="361" t="s">
        <v>194</v>
      </c>
      <c r="F47" s="361" t="s">
        <v>194</v>
      </c>
      <c r="G47" s="361" t="s">
        <v>194</v>
      </c>
      <c r="H47" s="361" t="s">
        <v>194</v>
      </c>
    </row>
    <row r="48" spans="1:9" ht="18.600000000000001" customHeight="1">
      <c r="A48" s="61"/>
      <c r="B48" s="52" t="s">
        <v>228</v>
      </c>
      <c r="C48" s="367" t="s">
        <v>194</v>
      </c>
      <c r="D48" s="367" t="s">
        <v>194</v>
      </c>
      <c r="E48" s="361" t="s">
        <v>194</v>
      </c>
      <c r="F48" s="361" t="s">
        <v>194</v>
      </c>
      <c r="G48" s="361" t="s">
        <v>194</v>
      </c>
      <c r="H48" s="361" t="s">
        <v>194</v>
      </c>
      <c r="I48" s="15"/>
    </row>
    <row r="49" spans="1:8" ht="18.600000000000001" customHeight="1">
      <c r="A49" s="61"/>
      <c r="B49" s="126" t="s">
        <v>362</v>
      </c>
      <c r="C49" s="368">
        <v>0.18472268565004998</v>
      </c>
      <c r="D49" s="368">
        <v>0.15021245594539312</v>
      </c>
      <c r="E49" s="368">
        <v>0.12877966346037789</v>
      </c>
      <c r="F49" s="368">
        <v>6.3774032584935969E-2</v>
      </c>
      <c r="G49" s="368">
        <v>7.4990913718122346E-2</v>
      </c>
      <c r="H49" s="368">
        <v>0.12452630654098085</v>
      </c>
    </row>
    <row r="50" spans="1:8" ht="18.600000000000001" customHeight="1">
      <c r="A50" s="61"/>
      <c r="B50" s="505" t="s">
        <v>367</v>
      </c>
      <c r="C50" s="505"/>
      <c r="D50" s="505"/>
      <c r="E50" s="505"/>
      <c r="F50" s="505"/>
      <c r="G50" s="505"/>
      <c r="H50" s="505"/>
    </row>
    <row r="51" spans="1:8" ht="18.600000000000001" customHeight="1">
      <c r="A51" s="61"/>
      <c r="B51" s="85"/>
      <c r="C51" s="86"/>
      <c r="D51" s="86"/>
      <c r="E51" s="86"/>
      <c r="F51" s="86"/>
      <c r="G51" s="86"/>
      <c r="H51" s="86"/>
    </row>
    <row r="52" spans="1:8" ht="18.600000000000001" customHeight="1">
      <c r="A52" s="61"/>
      <c r="B52" s="163" t="s">
        <v>368</v>
      </c>
      <c r="C52" s="164">
        <v>2024</v>
      </c>
      <c r="D52" s="164">
        <v>2023</v>
      </c>
      <c r="E52" s="164">
        <v>2022</v>
      </c>
      <c r="F52" s="162">
        <v>2021</v>
      </c>
      <c r="G52" s="164">
        <v>2020</v>
      </c>
      <c r="H52" s="161">
        <v>2019</v>
      </c>
    </row>
    <row r="53" spans="1:8" ht="18.600000000000001" customHeight="1">
      <c r="A53" s="61"/>
      <c r="B53" s="52" t="s">
        <v>224</v>
      </c>
      <c r="C53" s="306">
        <v>1657.7515746922313</v>
      </c>
      <c r="D53" s="91">
        <v>1753</v>
      </c>
      <c r="E53" s="91">
        <v>2062</v>
      </c>
      <c r="F53" s="91">
        <f>SUM(F54:F62)</f>
        <v>2812.1901248697059</v>
      </c>
      <c r="G53" s="91">
        <v>3209</v>
      </c>
      <c r="H53" s="91">
        <v>4550</v>
      </c>
    </row>
    <row r="54" spans="1:8" ht="18.600000000000001" customHeight="1">
      <c r="A54" s="61"/>
      <c r="B54" s="52" t="s">
        <v>44</v>
      </c>
      <c r="C54" s="306">
        <v>1020.48214334495</v>
      </c>
      <c r="D54" s="91">
        <v>1064.0758531087999</v>
      </c>
      <c r="E54" s="91">
        <v>1199.4513535259</v>
      </c>
      <c r="F54" s="91">
        <v>1876.531543676</v>
      </c>
      <c r="G54" s="91">
        <v>2130.4597583393202</v>
      </c>
      <c r="H54" s="91">
        <v>2698.0141305269999</v>
      </c>
    </row>
    <row r="55" spans="1:8" ht="18.600000000000001" customHeight="1">
      <c r="A55" s="61"/>
      <c r="B55" s="52" t="s">
        <v>52</v>
      </c>
      <c r="C55" s="306">
        <v>264.29908164165101</v>
      </c>
      <c r="D55" s="91">
        <v>354.31727341171</v>
      </c>
      <c r="E55" s="91">
        <v>421.4592712928</v>
      </c>
      <c r="F55" s="91">
        <v>406.8224208835</v>
      </c>
      <c r="G55" s="91">
        <v>582.08970711430004</v>
      </c>
      <c r="H55" s="91">
        <v>1138.0597825090999</v>
      </c>
    </row>
    <row r="56" spans="1:8" ht="18.600000000000001" customHeight="1">
      <c r="A56" s="61"/>
      <c r="B56" s="52" t="s">
        <v>62</v>
      </c>
      <c r="C56" s="306">
        <v>202.0142326389649</v>
      </c>
      <c r="D56" s="91">
        <v>162.999763710038</v>
      </c>
      <c r="E56" s="91">
        <v>154.05421925260001</v>
      </c>
      <c r="F56" s="91">
        <v>212.430749214</v>
      </c>
      <c r="G56" s="91">
        <v>234.25547910405501</v>
      </c>
      <c r="H56" s="91">
        <v>346.79702304310001</v>
      </c>
    </row>
    <row r="57" spans="1:8" ht="18.600000000000001" customHeight="1">
      <c r="A57" s="61"/>
      <c r="B57" s="52" t="s">
        <v>57</v>
      </c>
      <c r="C57" s="306">
        <v>18.788500826825899</v>
      </c>
      <c r="D57" s="91">
        <v>24.952800369804201</v>
      </c>
      <c r="E57" s="91">
        <v>18.232442108699999</v>
      </c>
      <c r="F57" s="91">
        <v>21.532848691799998</v>
      </c>
      <c r="G57" s="91">
        <v>20.3741200001</v>
      </c>
      <c r="H57" s="91">
        <v>23.683619249800003</v>
      </c>
    </row>
    <row r="58" spans="1:8" ht="18.600000000000001" customHeight="1">
      <c r="A58" s="61"/>
      <c r="B58" s="52" t="s">
        <v>225</v>
      </c>
      <c r="C58" s="307" t="s">
        <v>194</v>
      </c>
      <c r="D58" s="91" t="s">
        <v>194</v>
      </c>
      <c r="E58" s="91" t="s">
        <v>194</v>
      </c>
      <c r="F58" s="91" t="s">
        <v>194</v>
      </c>
      <c r="G58" s="91" t="s">
        <v>194</v>
      </c>
      <c r="H58" s="91" t="s">
        <v>194</v>
      </c>
    </row>
    <row r="59" spans="1:8" ht="18.600000000000001" customHeight="1">
      <c r="A59" s="61"/>
      <c r="B59" s="52" t="s">
        <v>226</v>
      </c>
      <c r="C59" s="307" t="s">
        <v>194</v>
      </c>
      <c r="D59" s="91" t="s">
        <v>194</v>
      </c>
      <c r="E59" s="91" t="s">
        <v>194</v>
      </c>
      <c r="F59" s="91" t="s">
        <v>194</v>
      </c>
      <c r="G59" s="91" t="s">
        <v>194</v>
      </c>
      <c r="H59" s="91" t="s">
        <v>194</v>
      </c>
    </row>
    <row r="60" spans="1:8" ht="18.600000000000001" customHeight="1">
      <c r="A60" s="61"/>
      <c r="B60" s="52" t="s">
        <v>227</v>
      </c>
      <c r="C60" s="306">
        <v>104.82733519999999</v>
      </c>
      <c r="D60" s="91">
        <v>107.40411</v>
      </c>
      <c r="E60" s="91">
        <v>240.26950404499999</v>
      </c>
      <c r="F60" s="91">
        <v>266.72175409869999</v>
      </c>
      <c r="G60" s="91">
        <v>208.51845174970001</v>
      </c>
      <c r="H60" s="91">
        <v>235.82050358550001</v>
      </c>
    </row>
    <row r="61" spans="1:8" ht="18.600000000000001" customHeight="1">
      <c r="A61" s="61"/>
      <c r="B61" s="52" t="s">
        <v>228</v>
      </c>
      <c r="C61" s="307" t="s">
        <v>194</v>
      </c>
      <c r="D61" s="91" t="s">
        <v>194</v>
      </c>
      <c r="E61" s="91" t="s">
        <v>194</v>
      </c>
      <c r="F61" s="91" t="s">
        <v>194</v>
      </c>
      <c r="G61" s="91" t="s">
        <v>194</v>
      </c>
      <c r="H61" s="91" t="s">
        <v>194</v>
      </c>
    </row>
    <row r="62" spans="1:8" ht="18.600000000000001" customHeight="1">
      <c r="A62" s="61"/>
      <c r="B62" s="126" t="s">
        <v>362</v>
      </c>
      <c r="C62" s="306">
        <v>47.340281039839503</v>
      </c>
      <c r="D62" s="91">
        <v>39.646025201679002</v>
      </c>
      <c r="E62" s="91">
        <v>28.893928281493178</v>
      </c>
      <c r="F62" s="91">
        <v>28.150808305705791</v>
      </c>
      <c r="G62" s="91">
        <v>33.574827116925647</v>
      </c>
      <c r="H62" s="91">
        <v>108.02844517145988</v>
      </c>
    </row>
    <row r="63" spans="1:8" ht="36.6" customHeight="1">
      <c r="A63" s="61"/>
      <c r="B63" s="524" t="s">
        <v>369</v>
      </c>
      <c r="C63" s="506"/>
      <c r="D63" s="506"/>
      <c r="E63" s="506"/>
      <c r="F63" s="506"/>
      <c r="G63" s="506"/>
      <c r="H63" s="506"/>
    </row>
    <row r="64" spans="1:8" ht="18.600000000000001" customHeight="1">
      <c r="A64" s="61"/>
      <c r="B64" s="506" t="s">
        <v>364</v>
      </c>
      <c r="C64" s="506"/>
      <c r="D64" s="506"/>
      <c r="E64" s="506"/>
      <c r="F64" s="506"/>
      <c r="G64" s="506"/>
      <c r="H64" s="506"/>
    </row>
    <row r="65" spans="1:9" ht="18.600000000000001" customHeight="1">
      <c r="A65" s="61"/>
      <c r="B65" s="61"/>
      <c r="C65" s="68"/>
      <c r="D65" s="68"/>
      <c r="E65" s="68"/>
      <c r="F65" s="68"/>
      <c r="G65" s="68"/>
      <c r="H65" s="68"/>
    </row>
    <row r="66" spans="1:9" ht="18.600000000000001" customHeight="1">
      <c r="A66" s="61"/>
      <c r="B66" s="163" t="s">
        <v>370</v>
      </c>
      <c r="C66" s="164">
        <v>2024</v>
      </c>
      <c r="D66" s="164">
        <v>2023</v>
      </c>
      <c r="E66" s="164">
        <v>2022</v>
      </c>
      <c r="F66" s="162">
        <v>2021</v>
      </c>
      <c r="G66" s="164">
        <v>2020</v>
      </c>
      <c r="H66" s="161">
        <v>2019</v>
      </c>
    </row>
    <row r="67" spans="1:9" ht="18.600000000000001" customHeight="1">
      <c r="A67" s="61"/>
      <c r="B67" s="52" t="s">
        <v>224</v>
      </c>
      <c r="C67" s="301">
        <v>1657.7515746922313</v>
      </c>
      <c r="D67" s="91">
        <v>1753</v>
      </c>
      <c r="E67" s="91">
        <v>2062</v>
      </c>
      <c r="F67" s="91">
        <v>2812</v>
      </c>
      <c r="G67" s="91">
        <v>3208</v>
      </c>
      <c r="H67" s="91">
        <v>4550</v>
      </c>
      <c r="I67" s="20"/>
    </row>
    <row r="68" spans="1:9" ht="18.600000000000001" customHeight="1">
      <c r="A68" s="61"/>
      <c r="B68" s="52" t="s">
        <v>44</v>
      </c>
      <c r="C68" s="301">
        <v>1020.48214334495</v>
      </c>
      <c r="D68" s="91">
        <v>1064.0758531087999</v>
      </c>
      <c r="E68" s="91">
        <v>1199.4513535259</v>
      </c>
      <c r="F68" s="91">
        <v>1876.531543676</v>
      </c>
      <c r="G68" s="91">
        <v>2130.4597583393202</v>
      </c>
      <c r="H68" s="91">
        <v>2698.0141305269999</v>
      </c>
      <c r="I68" s="20"/>
    </row>
    <row r="69" spans="1:9" ht="18.600000000000001" customHeight="1">
      <c r="A69" s="61"/>
      <c r="B69" s="52" t="s">
        <v>52</v>
      </c>
      <c r="C69" s="301">
        <v>264.29908164165101</v>
      </c>
      <c r="D69" s="91">
        <v>354.31727341171</v>
      </c>
      <c r="E69" s="91">
        <v>421.4592712928</v>
      </c>
      <c r="F69" s="91">
        <v>406.8224208835</v>
      </c>
      <c r="G69" s="91">
        <v>582.08970711430004</v>
      </c>
      <c r="H69" s="91">
        <v>1138.0597825090999</v>
      </c>
      <c r="I69" s="20"/>
    </row>
    <row r="70" spans="1:9" ht="18.600000000000001" customHeight="1">
      <c r="A70" s="61"/>
      <c r="B70" s="52" t="s">
        <v>62</v>
      </c>
      <c r="C70" s="301">
        <v>202.0142326389649</v>
      </c>
      <c r="D70" s="91">
        <v>162.999763710038</v>
      </c>
      <c r="E70" s="91">
        <v>154.05421925260001</v>
      </c>
      <c r="F70" s="91">
        <v>212.430749214</v>
      </c>
      <c r="G70" s="91">
        <v>233.4070626692</v>
      </c>
      <c r="H70" s="91">
        <v>346.79702304310001</v>
      </c>
      <c r="I70" s="20"/>
    </row>
    <row r="71" spans="1:9" ht="18.600000000000001" customHeight="1">
      <c r="A71" s="61"/>
      <c r="B71" s="52" t="s">
        <v>57</v>
      </c>
      <c r="C71" s="301">
        <v>18.788500826825899</v>
      </c>
      <c r="D71" s="91">
        <v>24.952800369804201</v>
      </c>
      <c r="E71" s="91">
        <v>18.232442108699999</v>
      </c>
      <c r="F71" s="91">
        <v>21.532848691799998</v>
      </c>
      <c r="G71" s="91">
        <v>20.3741200001</v>
      </c>
      <c r="H71" s="91">
        <v>23.683619249800003</v>
      </c>
      <c r="I71" s="20"/>
    </row>
    <row r="72" spans="1:9" ht="18.600000000000001" customHeight="1">
      <c r="A72" s="61"/>
      <c r="B72" s="52" t="s">
        <v>225</v>
      </c>
      <c r="C72" s="301">
        <v>0</v>
      </c>
      <c r="D72" s="91" t="s">
        <v>194</v>
      </c>
      <c r="E72" s="91" t="s">
        <v>194</v>
      </c>
      <c r="F72" s="91" t="s">
        <v>194</v>
      </c>
      <c r="G72" s="91" t="s">
        <v>194</v>
      </c>
      <c r="H72" s="91" t="s">
        <v>194</v>
      </c>
      <c r="I72" s="20"/>
    </row>
    <row r="73" spans="1:9" ht="18.600000000000001" customHeight="1">
      <c r="A73" s="61"/>
      <c r="B73" s="52" t="s">
        <v>226</v>
      </c>
      <c r="C73" s="301">
        <v>0</v>
      </c>
      <c r="D73" s="91" t="s">
        <v>194</v>
      </c>
      <c r="E73" s="91" t="s">
        <v>194</v>
      </c>
      <c r="F73" s="91" t="s">
        <v>194</v>
      </c>
      <c r="G73" s="91" t="s">
        <v>194</v>
      </c>
      <c r="H73" s="91" t="s">
        <v>194</v>
      </c>
      <c r="I73" s="20"/>
    </row>
    <row r="74" spans="1:9" ht="18.600000000000001" customHeight="1">
      <c r="A74" s="61"/>
      <c r="B74" s="52" t="s">
        <v>227</v>
      </c>
      <c r="C74" s="301">
        <v>104.82733519999999</v>
      </c>
      <c r="D74" s="91">
        <v>107.40411</v>
      </c>
      <c r="E74" s="91">
        <v>240.26950404499999</v>
      </c>
      <c r="F74" s="91">
        <v>266.72175409869999</v>
      </c>
      <c r="G74" s="91">
        <v>208.51845174970001</v>
      </c>
      <c r="H74" s="91">
        <v>235.82050358550001</v>
      </c>
      <c r="I74" s="20"/>
    </row>
    <row r="75" spans="1:9" ht="18.600000000000001" customHeight="1">
      <c r="A75" s="61"/>
      <c r="B75" s="52" t="s">
        <v>228</v>
      </c>
      <c r="C75" s="308" t="s">
        <v>194</v>
      </c>
      <c r="D75" s="91" t="s">
        <v>194</v>
      </c>
      <c r="E75" s="91" t="s">
        <v>194</v>
      </c>
      <c r="F75" s="91" t="s">
        <v>194</v>
      </c>
      <c r="G75" s="91" t="s">
        <v>194</v>
      </c>
      <c r="H75" s="91" t="s">
        <v>194</v>
      </c>
      <c r="I75" s="20"/>
    </row>
    <row r="76" spans="1:9" ht="18.600000000000001" customHeight="1">
      <c r="A76" s="61"/>
      <c r="B76" s="353" t="s">
        <v>362</v>
      </c>
      <c r="C76" s="301">
        <v>47.340281039839503</v>
      </c>
      <c r="D76" s="91">
        <v>39.646025201679002</v>
      </c>
      <c r="E76" s="91">
        <v>28.893928281493178</v>
      </c>
      <c r="F76" s="91">
        <v>28.150808305705791</v>
      </c>
      <c r="G76" s="91">
        <v>33.574827116925647</v>
      </c>
      <c r="H76" s="91">
        <v>108.02844517145988</v>
      </c>
      <c r="I76" s="20"/>
    </row>
    <row r="77" spans="1:9" ht="18.600000000000001" customHeight="1">
      <c r="A77" s="61"/>
      <c r="B77" s="66"/>
      <c r="C77" s="128"/>
      <c r="D77" s="128"/>
      <c r="E77" s="128"/>
      <c r="F77" s="127"/>
      <c r="G77" s="127"/>
      <c r="H77" s="302"/>
    </row>
    <row r="78" spans="1:9" ht="39.75">
      <c r="A78" s="61"/>
      <c r="B78" s="163" t="s">
        <v>371</v>
      </c>
      <c r="C78" s="164">
        <v>2024</v>
      </c>
      <c r="D78" s="164">
        <v>2023</v>
      </c>
      <c r="E78" s="164">
        <v>2022</v>
      </c>
      <c r="F78" s="162">
        <v>2021</v>
      </c>
      <c r="G78" s="164">
        <v>2020</v>
      </c>
      <c r="H78" s="162">
        <v>2019</v>
      </c>
    </row>
    <row r="79" spans="1:9" ht="18.600000000000001" customHeight="1">
      <c r="A79" s="61"/>
      <c r="B79" s="129" t="s">
        <v>224</v>
      </c>
      <c r="C79" s="130" t="s">
        <v>194</v>
      </c>
      <c r="D79" s="130" t="s">
        <v>194</v>
      </c>
      <c r="E79" s="130" t="s">
        <v>194</v>
      </c>
      <c r="F79" s="130" t="s">
        <v>194</v>
      </c>
      <c r="G79" s="130" t="s">
        <v>194</v>
      </c>
      <c r="H79" s="309" t="s">
        <v>194</v>
      </c>
    </row>
    <row r="80" spans="1:9" ht="18.600000000000001" customHeight="1">
      <c r="A80" s="61"/>
      <c r="B80" s="52" t="s">
        <v>44</v>
      </c>
      <c r="C80" s="131" t="s">
        <v>194</v>
      </c>
      <c r="D80" s="131" t="s">
        <v>194</v>
      </c>
      <c r="E80" s="131" t="s">
        <v>194</v>
      </c>
      <c r="F80" s="131" t="s">
        <v>194</v>
      </c>
      <c r="G80" s="131" t="s">
        <v>194</v>
      </c>
      <c r="H80" s="147" t="s">
        <v>194</v>
      </c>
    </row>
    <row r="81" spans="1:8" ht="18.600000000000001" customHeight="1">
      <c r="A81" s="61"/>
      <c r="B81" s="52" t="s">
        <v>52</v>
      </c>
      <c r="C81" s="131" t="s">
        <v>194</v>
      </c>
      <c r="D81" s="131" t="s">
        <v>194</v>
      </c>
      <c r="E81" s="131" t="s">
        <v>194</v>
      </c>
      <c r="F81" s="131" t="s">
        <v>194</v>
      </c>
      <c r="G81" s="131" t="s">
        <v>194</v>
      </c>
      <c r="H81" s="147" t="s">
        <v>194</v>
      </c>
    </row>
    <row r="82" spans="1:8" ht="18.600000000000001" customHeight="1">
      <c r="A82" s="61"/>
      <c r="B82" s="52" t="s">
        <v>62</v>
      </c>
      <c r="C82" s="131" t="s">
        <v>194</v>
      </c>
      <c r="D82" s="131" t="s">
        <v>194</v>
      </c>
      <c r="E82" s="131" t="s">
        <v>194</v>
      </c>
      <c r="F82" s="131" t="s">
        <v>194</v>
      </c>
      <c r="G82" s="131" t="s">
        <v>194</v>
      </c>
      <c r="H82" s="147" t="s">
        <v>194</v>
      </c>
    </row>
    <row r="83" spans="1:8" ht="18.600000000000001" customHeight="1">
      <c r="A83" s="61"/>
      <c r="B83" s="52" t="s">
        <v>57</v>
      </c>
      <c r="C83" s="131" t="s">
        <v>194</v>
      </c>
      <c r="D83" s="131" t="s">
        <v>194</v>
      </c>
      <c r="E83" s="131" t="s">
        <v>194</v>
      </c>
      <c r="F83" s="131" t="s">
        <v>194</v>
      </c>
      <c r="G83" s="131" t="s">
        <v>194</v>
      </c>
      <c r="H83" s="147" t="s">
        <v>194</v>
      </c>
    </row>
    <row r="84" spans="1:8" ht="18.600000000000001" customHeight="1">
      <c r="A84" s="61"/>
      <c r="B84" s="52" t="s">
        <v>225</v>
      </c>
      <c r="C84" s="131" t="s">
        <v>194</v>
      </c>
      <c r="D84" s="131" t="s">
        <v>194</v>
      </c>
      <c r="E84" s="131" t="s">
        <v>194</v>
      </c>
      <c r="F84" s="131" t="s">
        <v>194</v>
      </c>
      <c r="G84" s="131" t="s">
        <v>194</v>
      </c>
      <c r="H84" s="147" t="s">
        <v>194</v>
      </c>
    </row>
    <row r="85" spans="1:8" ht="18.600000000000001" customHeight="1">
      <c r="A85" s="61"/>
      <c r="B85" s="52" t="s">
        <v>226</v>
      </c>
      <c r="C85" s="131" t="s">
        <v>194</v>
      </c>
      <c r="D85" s="131" t="s">
        <v>194</v>
      </c>
      <c r="E85" s="131" t="s">
        <v>194</v>
      </c>
      <c r="F85" s="131" t="s">
        <v>194</v>
      </c>
      <c r="G85" s="131" t="s">
        <v>194</v>
      </c>
      <c r="H85" s="147" t="s">
        <v>194</v>
      </c>
    </row>
    <row r="86" spans="1:8" ht="18.600000000000001" customHeight="1">
      <c r="A86" s="61"/>
      <c r="B86" s="52" t="s">
        <v>227</v>
      </c>
      <c r="C86" s="131" t="s">
        <v>194</v>
      </c>
      <c r="D86" s="131" t="s">
        <v>194</v>
      </c>
      <c r="E86" s="131" t="s">
        <v>194</v>
      </c>
      <c r="F86" s="131" t="s">
        <v>194</v>
      </c>
      <c r="G86" s="131" t="s">
        <v>194</v>
      </c>
      <c r="H86" s="147" t="s">
        <v>194</v>
      </c>
    </row>
    <row r="87" spans="1:8" ht="18.600000000000001" customHeight="1">
      <c r="A87" s="61"/>
      <c r="B87" s="52" t="s">
        <v>228</v>
      </c>
      <c r="C87" s="131" t="s">
        <v>194</v>
      </c>
      <c r="D87" s="131" t="s">
        <v>194</v>
      </c>
      <c r="E87" s="131" t="s">
        <v>194</v>
      </c>
      <c r="F87" s="131" t="s">
        <v>194</v>
      </c>
      <c r="G87" s="131" t="s">
        <v>194</v>
      </c>
      <c r="H87" s="147" t="s">
        <v>194</v>
      </c>
    </row>
    <row r="88" spans="1:8" ht="18.600000000000001" customHeight="1">
      <c r="A88" s="61"/>
      <c r="B88" s="126" t="s">
        <v>362</v>
      </c>
      <c r="C88" s="147" t="s">
        <v>194</v>
      </c>
      <c r="D88" s="147" t="s">
        <v>194</v>
      </c>
      <c r="E88" s="147" t="s">
        <v>194</v>
      </c>
      <c r="F88" s="147" t="s">
        <v>194</v>
      </c>
      <c r="G88" s="147" t="s">
        <v>194</v>
      </c>
      <c r="H88" s="147" t="s">
        <v>194</v>
      </c>
    </row>
    <row r="89" spans="1:8" ht="38.450000000000003" customHeight="1">
      <c r="A89" s="61"/>
      <c r="B89" s="524" t="s">
        <v>372</v>
      </c>
      <c r="C89" s="506"/>
      <c r="D89" s="506"/>
      <c r="E89" s="506"/>
      <c r="F89" s="506"/>
      <c r="G89" s="506"/>
      <c r="H89" s="506"/>
    </row>
    <row r="90" spans="1:8" ht="18.600000000000001" customHeight="1">
      <c r="A90" s="61"/>
      <c r="B90" s="85"/>
      <c r="C90" s="86"/>
      <c r="D90" s="86"/>
      <c r="E90" s="86"/>
      <c r="F90" s="86"/>
      <c r="G90" s="86"/>
      <c r="H90" s="86"/>
    </row>
    <row r="91" spans="1:8" ht="37.5" customHeight="1">
      <c r="A91" s="61"/>
      <c r="B91" s="163" t="s">
        <v>373</v>
      </c>
      <c r="C91" s="164">
        <v>2024</v>
      </c>
      <c r="D91" s="164">
        <v>2023</v>
      </c>
      <c r="E91" s="164">
        <v>2022</v>
      </c>
      <c r="F91" s="162">
        <v>2021</v>
      </c>
      <c r="G91" s="164">
        <v>2020</v>
      </c>
      <c r="H91" s="162">
        <v>2019</v>
      </c>
    </row>
    <row r="92" spans="1:8" ht="18.600000000000001" customHeight="1">
      <c r="A92" s="61"/>
      <c r="B92" s="52" t="s">
        <v>224</v>
      </c>
      <c r="C92" s="301">
        <v>2607.2527025078125</v>
      </c>
      <c r="D92" s="91">
        <v>4552.4948067265204</v>
      </c>
      <c r="E92" s="123">
        <v>5839.8278766861004</v>
      </c>
      <c r="F92" s="123">
        <v>5240.6055140224998</v>
      </c>
      <c r="G92" s="123">
        <v>7213.0405219167997</v>
      </c>
      <c r="H92" s="295">
        <v>10187</v>
      </c>
    </row>
    <row r="93" spans="1:8" ht="18.600000000000001" customHeight="1">
      <c r="A93" s="61"/>
      <c r="B93" s="52" t="s">
        <v>44</v>
      </c>
      <c r="C93" s="301">
        <v>1357.25809612795</v>
      </c>
      <c r="D93" s="91">
        <v>2095.7196682017998</v>
      </c>
      <c r="E93" s="123">
        <v>2947.7430311784001</v>
      </c>
      <c r="F93" s="123">
        <v>2902.6630066742</v>
      </c>
      <c r="G93" s="123">
        <v>3950.1788769509999</v>
      </c>
      <c r="H93" s="295">
        <v>6111.4302087244996</v>
      </c>
    </row>
    <row r="94" spans="1:8" ht="18.600000000000001" customHeight="1">
      <c r="A94" s="61"/>
      <c r="B94" s="52" t="s">
        <v>52</v>
      </c>
      <c r="C94" s="301">
        <v>137.17942150872199</v>
      </c>
      <c r="D94" s="91">
        <v>214.699885043173</v>
      </c>
      <c r="E94" s="123">
        <v>233.01765837849999</v>
      </c>
      <c r="F94" s="123">
        <v>284.32339799819999</v>
      </c>
      <c r="G94" s="123">
        <v>746.77587631389997</v>
      </c>
      <c r="H94" s="295">
        <v>1042.6711898153001</v>
      </c>
    </row>
    <row r="95" spans="1:8" ht="18.600000000000001" customHeight="1">
      <c r="A95" s="61"/>
      <c r="B95" s="52" t="s">
        <v>62</v>
      </c>
      <c r="C95" s="301">
        <v>22.596792441220501</v>
      </c>
      <c r="D95" s="91">
        <v>27.510227667016899</v>
      </c>
      <c r="E95" s="123">
        <v>28.172575620700002</v>
      </c>
      <c r="F95" s="123">
        <v>45.575779346700003</v>
      </c>
      <c r="G95" s="123">
        <v>41.611953271899999</v>
      </c>
      <c r="H95" s="295">
        <v>54.707812119499998</v>
      </c>
    </row>
    <row r="96" spans="1:8" ht="18.600000000000001" customHeight="1">
      <c r="A96" s="61"/>
      <c r="B96" s="52" t="s">
        <v>57</v>
      </c>
      <c r="C96" s="301">
        <v>13.266591829919999</v>
      </c>
      <c r="D96" s="91">
        <v>22.611876785746901</v>
      </c>
      <c r="E96" s="123">
        <v>12.876270031700001</v>
      </c>
      <c r="F96" s="123">
        <v>24.148226103100001</v>
      </c>
      <c r="G96" s="123">
        <v>36.414717880300003</v>
      </c>
      <c r="H96" s="295">
        <v>37.474861766000004</v>
      </c>
    </row>
    <row r="97" spans="1:8" ht="18.600000000000001" customHeight="1">
      <c r="A97" s="61"/>
      <c r="B97" s="52" t="s">
        <v>225</v>
      </c>
      <c r="C97" s="301">
        <v>694.95673650000003</v>
      </c>
      <c r="D97" s="91">
        <v>550.13590999999997</v>
      </c>
      <c r="E97" s="123">
        <v>610.04128400009995</v>
      </c>
      <c r="F97" s="123">
        <v>513.26660000000004</v>
      </c>
      <c r="G97" s="123">
        <v>899.69466460000001</v>
      </c>
      <c r="H97" s="295">
        <v>1258.7386088000001</v>
      </c>
    </row>
    <row r="98" spans="1:8" ht="18.600000000000001" customHeight="1">
      <c r="A98" s="61"/>
      <c r="B98" s="52" t="s">
        <v>226</v>
      </c>
      <c r="C98" s="301">
        <v>18.615902500000001</v>
      </c>
      <c r="D98" s="91">
        <v>23.9775174</v>
      </c>
      <c r="E98" s="123">
        <v>40.228712999999999</v>
      </c>
      <c r="F98" s="123">
        <v>39.612178200199999</v>
      </c>
      <c r="G98" s="123">
        <v>42.410033499999997</v>
      </c>
      <c r="H98" s="295">
        <v>46.342396399999998</v>
      </c>
    </row>
    <row r="99" spans="1:8" ht="18.600000000000001" customHeight="1">
      <c r="A99" s="61"/>
      <c r="B99" s="52" t="s">
        <v>227</v>
      </c>
      <c r="C99" s="301">
        <v>363.37916159999997</v>
      </c>
      <c r="D99" s="91">
        <v>547.58671379999998</v>
      </c>
      <c r="E99" s="123">
        <v>1037.2772444770001</v>
      </c>
      <c r="F99" s="123">
        <v>809.82432570039998</v>
      </c>
      <c r="G99" s="123">
        <v>599.63004880000005</v>
      </c>
      <c r="H99" s="295">
        <v>519.11313850010004</v>
      </c>
    </row>
    <row r="100" spans="1:8" ht="18.600000000000001" customHeight="1">
      <c r="A100" s="61"/>
      <c r="B100" s="52" t="s">
        <v>228</v>
      </c>
      <c r="C100" s="308" t="s">
        <v>194</v>
      </c>
      <c r="D100" s="91">
        <v>1070.25300782878</v>
      </c>
      <c r="E100" s="123">
        <v>930.47109999999998</v>
      </c>
      <c r="F100" s="123">
        <v>621.19200000019998</v>
      </c>
      <c r="G100" s="123">
        <v>896.32435060010005</v>
      </c>
      <c r="H100" s="295">
        <v>1116.2620842567999</v>
      </c>
    </row>
    <row r="101" spans="1:8" ht="18.600000000000001" customHeight="1">
      <c r="A101" s="61"/>
      <c r="B101" s="505" t="s">
        <v>374</v>
      </c>
      <c r="C101" s="505"/>
      <c r="D101" s="505"/>
      <c r="E101" s="505"/>
      <c r="F101" s="505"/>
      <c r="G101" s="505"/>
      <c r="H101" s="505"/>
    </row>
    <row r="102" spans="1:8" ht="18.600000000000001" customHeight="1">
      <c r="A102" s="61"/>
      <c r="B102" s="513" t="s">
        <v>375</v>
      </c>
      <c r="C102" s="513"/>
      <c r="D102" s="513"/>
      <c r="E102" s="513"/>
      <c r="F102" s="513"/>
      <c r="G102" s="513"/>
      <c r="H102" s="513"/>
    </row>
    <row r="103" spans="1:8" ht="18.600000000000001" customHeight="1">
      <c r="A103" s="61"/>
      <c r="B103" s="61"/>
      <c r="C103" s="79"/>
      <c r="D103" s="79"/>
      <c r="E103" s="79"/>
      <c r="F103" s="79"/>
      <c r="G103" s="68"/>
      <c r="H103" s="68"/>
    </row>
    <row r="104" spans="1:8" ht="18.600000000000001" customHeight="1">
      <c r="A104" s="61"/>
      <c r="B104" s="163" t="s">
        <v>376</v>
      </c>
      <c r="C104" s="164">
        <v>2024</v>
      </c>
      <c r="D104" s="164">
        <v>2023</v>
      </c>
      <c r="E104" s="164">
        <v>2022</v>
      </c>
      <c r="F104" s="162">
        <v>2021</v>
      </c>
      <c r="G104" s="164">
        <v>2020</v>
      </c>
      <c r="H104" s="161">
        <v>2019</v>
      </c>
    </row>
    <row r="105" spans="1:8" ht="18.600000000000001" customHeight="1">
      <c r="A105" s="61"/>
      <c r="B105" s="52" t="s">
        <v>224</v>
      </c>
      <c r="C105" s="301">
        <v>8597.655682282355</v>
      </c>
      <c r="D105" s="301">
        <v>9231.1101282578966</v>
      </c>
      <c r="E105" s="301">
        <v>7010.2408675647603</v>
      </c>
      <c r="F105" s="301">
        <v>3886.8444688258455</v>
      </c>
      <c r="G105" s="301">
        <v>8318.1015682955385</v>
      </c>
      <c r="H105" s="301">
        <v>17629.925294907232</v>
      </c>
    </row>
    <row r="106" spans="1:8" ht="18.600000000000001" customHeight="1">
      <c r="A106" s="61"/>
      <c r="B106" s="52" t="s">
        <v>44</v>
      </c>
      <c r="C106" s="301">
        <v>4601.1204709767762</v>
      </c>
      <c r="D106" s="301">
        <v>4935.3740926888695</v>
      </c>
      <c r="E106" s="301">
        <v>3731.4069966347724</v>
      </c>
      <c r="F106" s="301">
        <v>2121.6825758372006</v>
      </c>
      <c r="G106" s="301">
        <v>5110.2742142093002</v>
      </c>
      <c r="H106" s="301">
        <v>10259.481969153332</v>
      </c>
    </row>
    <row r="107" spans="1:8" ht="18.600000000000001" customHeight="1">
      <c r="A107" s="61"/>
      <c r="B107" s="52" t="s">
        <v>52</v>
      </c>
      <c r="C107" s="301">
        <v>709.61283817189599</v>
      </c>
      <c r="D107" s="301">
        <v>669.04807061113581</v>
      </c>
      <c r="E107" s="301">
        <v>346.42703403797719</v>
      </c>
      <c r="F107" s="301">
        <v>126.8970108207</v>
      </c>
      <c r="G107" s="301">
        <v>511.66138869808617</v>
      </c>
      <c r="H107" s="301">
        <v>1314.6602139629667</v>
      </c>
    </row>
    <row r="108" spans="1:8" ht="18.600000000000001" customHeight="1">
      <c r="A108" s="61"/>
      <c r="B108" s="52" t="s">
        <v>62</v>
      </c>
      <c r="C108" s="301">
        <v>627.68348566745192</v>
      </c>
      <c r="D108" s="301">
        <v>671.15501556524009</v>
      </c>
      <c r="E108" s="301">
        <v>362.09907801033603</v>
      </c>
      <c r="F108" s="301">
        <v>101.38193258959998</v>
      </c>
      <c r="G108" s="301">
        <v>571.01523075259001</v>
      </c>
      <c r="H108" s="301">
        <v>1309.4488409406465</v>
      </c>
    </row>
    <row r="109" spans="1:8" ht="18.600000000000001" customHeight="1">
      <c r="A109" s="61"/>
      <c r="B109" s="52" t="s">
        <v>57</v>
      </c>
      <c r="C109" s="301">
        <v>709.39597285406194</v>
      </c>
      <c r="D109" s="301">
        <v>682.36691576540011</v>
      </c>
      <c r="E109" s="301">
        <v>628.22821702555848</v>
      </c>
      <c r="F109" s="301">
        <v>36.707476735699998</v>
      </c>
      <c r="G109" s="301">
        <v>714.54585677931595</v>
      </c>
      <c r="H109" s="301">
        <v>2010.7561991616965</v>
      </c>
    </row>
    <row r="110" spans="1:8" ht="18.600000000000001" customHeight="1">
      <c r="A110" s="61"/>
      <c r="B110" s="52" t="s">
        <v>225</v>
      </c>
      <c r="C110" s="301">
        <v>790.37477889706997</v>
      </c>
      <c r="D110" s="301">
        <v>766.93285817728201</v>
      </c>
      <c r="E110" s="301">
        <v>780.83001482256202</v>
      </c>
      <c r="F110" s="301">
        <v>754.97155523272102</v>
      </c>
      <c r="G110" s="301">
        <v>680.14978963078829</v>
      </c>
      <c r="H110" s="301">
        <v>725.9749490719505</v>
      </c>
    </row>
    <row r="111" spans="1:8" ht="18.600000000000001" customHeight="1">
      <c r="A111" s="61"/>
      <c r="B111" s="52" t="s">
        <v>226</v>
      </c>
      <c r="C111" s="301">
        <v>28.447428368600001</v>
      </c>
      <c r="D111" s="301">
        <v>28.659087882319998</v>
      </c>
      <c r="E111" s="301">
        <v>29.2600610587725</v>
      </c>
      <c r="F111" s="301">
        <v>25.8848418846</v>
      </c>
      <c r="G111" s="301">
        <v>24.215658258856003</v>
      </c>
      <c r="H111" s="301">
        <v>25.176647099300002</v>
      </c>
    </row>
    <row r="112" spans="1:8" ht="18.600000000000001" customHeight="1">
      <c r="A112" s="61"/>
      <c r="B112" s="52" t="s">
        <v>227</v>
      </c>
      <c r="C112" s="301">
        <v>896.08834830903993</v>
      </c>
      <c r="D112" s="301">
        <v>926.20022042100004</v>
      </c>
      <c r="E112" s="301">
        <v>523.36290907144371</v>
      </c>
      <c r="F112" s="301">
        <v>207.39673530279998</v>
      </c>
      <c r="G112" s="301">
        <v>110.35082464306001</v>
      </c>
      <c r="H112" s="301">
        <v>1179.1343862740998</v>
      </c>
    </row>
    <row r="113" spans="1:10" ht="18.600000000000001" customHeight="1">
      <c r="A113" s="61"/>
      <c r="B113" s="52" t="s">
        <v>228</v>
      </c>
      <c r="C113" s="308" t="s">
        <v>194</v>
      </c>
      <c r="D113" s="301">
        <v>345.42574615479998</v>
      </c>
      <c r="E113" s="301">
        <v>511.23520845899998</v>
      </c>
      <c r="F113" s="301">
        <v>473.01378402</v>
      </c>
      <c r="G113" s="301">
        <v>510.12535305400002</v>
      </c>
      <c r="H113" s="301">
        <v>393.81716696000001</v>
      </c>
    </row>
    <row r="114" spans="1:10" ht="18.600000000000001" customHeight="1">
      <c r="A114" s="61"/>
      <c r="B114" s="126" t="s">
        <v>362</v>
      </c>
      <c r="C114" s="301">
        <v>234.93235903745901</v>
      </c>
      <c r="D114" s="301">
        <v>205.9481209918479</v>
      </c>
      <c r="E114" s="301">
        <v>97.391348444338234</v>
      </c>
      <c r="F114" s="301">
        <v>38.908556402523466</v>
      </c>
      <c r="G114" s="301">
        <v>85.763252269541624</v>
      </c>
      <c r="H114" s="301">
        <v>411.47492228324114</v>
      </c>
    </row>
    <row r="115" spans="1:10" ht="18.600000000000001" customHeight="1">
      <c r="A115" s="61"/>
      <c r="B115" s="519" t="s">
        <v>377</v>
      </c>
      <c r="C115" s="519"/>
      <c r="D115" s="519"/>
      <c r="E115" s="519"/>
      <c r="F115" s="519"/>
      <c r="G115" s="519"/>
      <c r="H115" s="519"/>
    </row>
    <row r="116" spans="1:10" ht="18.600000000000001" customHeight="1">
      <c r="A116" s="61"/>
      <c r="B116" s="526" t="s">
        <v>378</v>
      </c>
      <c r="C116" s="526"/>
      <c r="D116" s="526"/>
      <c r="E116" s="526"/>
      <c r="F116" s="526"/>
      <c r="G116" s="526"/>
      <c r="H116" s="526"/>
    </row>
    <row r="117" spans="1:10" ht="18.600000000000001" customHeight="1">
      <c r="A117" s="61"/>
      <c r="B117" s="513" t="s">
        <v>379</v>
      </c>
      <c r="C117" s="513"/>
      <c r="D117" s="513"/>
      <c r="E117" s="513"/>
      <c r="F117" s="513"/>
      <c r="G117" s="513"/>
      <c r="H117" s="513"/>
    </row>
    <row r="118" spans="1:10" ht="18.600000000000001" customHeight="1">
      <c r="A118" s="61"/>
      <c r="B118" s="513" t="s">
        <v>380</v>
      </c>
      <c r="C118" s="513"/>
      <c r="D118" s="513"/>
      <c r="E118" s="513"/>
      <c r="F118" s="513"/>
      <c r="G118" s="513"/>
      <c r="H118" s="513"/>
    </row>
    <row r="119" spans="1:10" ht="18.600000000000001" customHeight="1">
      <c r="A119" s="61"/>
      <c r="B119" s="61"/>
      <c r="C119" s="68"/>
      <c r="D119" s="68"/>
      <c r="E119" s="68"/>
      <c r="F119" s="68"/>
      <c r="G119" s="68"/>
      <c r="H119" s="68"/>
    </row>
    <row r="120" spans="1:10" ht="18.600000000000001" customHeight="1">
      <c r="A120" s="61"/>
      <c r="B120" s="438" t="s">
        <v>381</v>
      </c>
      <c r="C120" s="528">
        <v>2024</v>
      </c>
      <c r="D120" s="528">
        <v>2023</v>
      </c>
      <c r="E120" s="528">
        <v>2022</v>
      </c>
      <c r="F120" s="528">
        <v>2021</v>
      </c>
      <c r="G120" s="520">
        <v>2020</v>
      </c>
      <c r="H120" s="523">
        <v>2019</v>
      </c>
      <c r="J120" s="24"/>
    </row>
    <row r="121" spans="1:10" ht="18.600000000000001" customHeight="1">
      <c r="A121" s="61"/>
      <c r="B121" s="437" t="s">
        <v>382</v>
      </c>
      <c r="C121" s="529"/>
      <c r="D121" s="529"/>
      <c r="E121" s="529"/>
      <c r="F121" s="529"/>
      <c r="G121" s="521"/>
      <c r="H121" s="523"/>
    </row>
    <row r="122" spans="1:10" ht="18.600000000000001" customHeight="1">
      <c r="A122" s="61"/>
      <c r="B122" s="52" t="s">
        <v>224</v>
      </c>
      <c r="C122" s="301">
        <v>273.90381942161929</v>
      </c>
      <c r="D122" s="91">
        <v>188</v>
      </c>
      <c r="E122" s="123">
        <v>187.34162108651611</v>
      </c>
      <c r="F122" s="123">
        <v>185.09180060473344</v>
      </c>
      <c r="G122" s="439">
        <v>274.77427522793437</v>
      </c>
      <c r="H122" s="441">
        <v>385.44783064684054</v>
      </c>
    </row>
    <row r="123" spans="1:10" ht="18.600000000000001" customHeight="1">
      <c r="A123" s="61"/>
      <c r="B123" s="52" t="s">
        <v>44</v>
      </c>
      <c r="C123" s="301">
        <v>115.801937569099</v>
      </c>
      <c r="D123" s="91">
        <v>87.626609964772797</v>
      </c>
      <c r="E123" s="123">
        <v>113.9759330122</v>
      </c>
      <c r="F123" s="123">
        <v>107.42187895719999</v>
      </c>
      <c r="G123" s="439">
        <v>171.23339761810001</v>
      </c>
      <c r="H123" s="441">
        <v>226.55496978280001</v>
      </c>
    </row>
    <row r="124" spans="1:10" ht="18.600000000000001" customHeight="1">
      <c r="A124" s="61"/>
      <c r="B124" s="52" t="s">
        <v>52</v>
      </c>
      <c r="C124" s="301">
        <v>28.221314416999999</v>
      </c>
      <c r="D124" s="91">
        <v>17.39576654152</v>
      </c>
      <c r="E124" s="123">
        <v>11.1629953146</v>
      </c>
      <c r="F124" s="123">
        <v>6.2851051198999999</v>
      </c>
      <c r="G124" s="439">
        <v>11.789759718399999</v>
      </c>
      <c r="H124" s="441">
        <v>18.411477484399999</v>
      </c>
    </row>
    <row r="125" spans="1:10" ht="18.600000000000001" customHeight="1">
      <c r="A125" s="61"/>
      <c r="B125" s="52" t="s">
        <v>62</v>
      </c>
      <c r="C125" s="301">
        <v>57.649535011099999</v>
      </c>
      <c r="D125" s="91">
        <v>40.522063246720002</v>
      </c>
      <c r="E125" s="123">
        <v>11.517718222599999</v>
      </c>
      <c r="F125" s="123">
        <v>5.6503253600000001</v>
      </c>
      <c r="G125" s="439">
        <v>10.607657487799999</v>
      </c>
      <c r="H125" s="441">
        <v>21.371351354999998</v>
      </c>
    </row>
    <row r="126" spans="1:10" ht="18.600000000000001" customHeight="1">
      <c r="A126" s="61"/>
      <c r="B126" s="52" t="s">
        <v>57</v>
      </c>
      <c r="C126" s="301">
        <v>11.42696585955</v>
      </c>
      <c r="D126" s="91">
        <v>7.2562551874399999</v>
      </c>
      <c r="E126" s="123">
        <v>6.0166083043</v>
      </c>
      <c r="F126" s="123">
        <v>4.6129250801000001</v>
      </c>
      <c r="G126" s="439">
        <v>4.5052806559</v>
      </c>
      <c r="H126" s="441">
        <v>8.601356644800001</v>
      </c>
    </row>
    <row r="127" spans="1:10" ht="18.600000000000001" customHeight="1">
      <c r="A127" s="61"/>
      <c r="B127" s="52" t="s">
        <v>225</v>
      </c>
      <c r="C127" s="301">
        <v>47.048628632400003</v>
      </c>
      <c r="D127" s="91">
        <v>28.845487113623999</v>
      </c>
      <c r="E127" s="123">
        <v>39.253955663299998</v>
      </c>
      <c r="F127" s="123">
        <v>52.599510060100002</v>
      </c>
      <c r="G127" s="439">
        <v>61.963060916099998</v>
      </c>
      <c r="H127" s="441">
        <v>84.659780064499998</v>
      </c>
    </row>
    <row r="128" spans="1:10" ht="18.600000000000001" customHeight="1">
      <c r="A128" s="61"/>
      <c r="B128" s="52" t="s">
        <v>226</v>
      </c>
      <c r="C128" s="301">
        <v>0.70995623350000003</v>
      </c>
      <c r="D128" s="91">
        <v>0.86386342400000005</v>
      </c>
      <c r="E128" s="123">
        <v>0.64829652199999999</v>
      </c>
      <c r="F128" s="123">
        <v>1.0608105999999999</v>
      </c>
      <c r="G128" s="439">
        <v>1.898326553</v>
      </c>
      <c r="H128" s="442">
        <v>0.28311744249999998</v>
      </c>
    </row>
    <row r="129" spans="1:8" ht="18.600000000000001" customHeight="1">
      <c r="A129" s="61"/>
      <c r="B129" s="52" t="s">
        <v>227</v>
      </c>
      <c r="C129" s="301">
        <v>5.5610146739999999</v>
      </c>
      <c r="D129" s="91">
        <v>0.43223490184000002</v>
      </c>
      <c r="E129" s="123">
        <v>1.8176905759999999</v>
      </c>
      <c r="F129" s="123">
        <v>5.3256187197999996</v>
      </c>
      <c r="G129" s="439">
        <v>9.1764072808999995</v>
      </c>
      <c r="H129" s="441">
        <v>15.1647173693</v>
      </c>
    </row>
    <row r="130" spans="1:8" ht="18.600000000000001" customHeight="1">
      <c r="A130" s="61"/>
      <c r="B130" s="52" t="s">
        <v>228</v>
      </c>
      <c r="C130" s="308" t="s">
        <v>194</v>
      </c>
      <c r="D130" s="91">
        <v>0.53883116880000004</v>
      </c>
      <c r="E130" s="123">
        <v>0.287073456</v>
      </c>
      <c r="F130" s="123">
        <v>0.28278039999999999</v>
      </c>
      <c r="G130" s="439">
        <v>0.75400913400000003</v>
      </c>
      <c r="H130" s="441">
        <v>1.2499161599999999</v>
      </c>
    </row>
    <row r="131" spans="1:8" ht="18.600000000000001" customHeight="1">
      <c r="A131" s="61"/>
      <c r="B131" s="126" t="s">
        <v>362</v>
      </c>
      <c r="C131" s="301">
        <v>7.4844670249703471</v>
      </c>
      <c r="D131" s="91">
        <v>4.2446667360335946</v>
      </c>
      <c r="E131" s="123">
        <v>2.6613500155161218</v>
      </c>
      <c r="F131" s="123">
        <v>1.8528463076334643</v>
      </c>
      <c r="G131" s="440">
        <v>2.8463758637343552</v>
      </c>
      <c r="H131" s="441">
        <v>9.1511443435405706</v>
      </c>
    </row>
    <row r="132" spans="1:8" ht="18.600000000000001" customHeight="1">
      <c r="A132" s="61"/>
      <c r="B132" s="517" t="s">
        <v>383</v>
      </c>
      <c r="C132" s="517"/>
      <c r="D132" s="517"/>
      <c r="E132" s="517"/>
      <c r="F132" s="517"/>
      <c r="G132" s="517"/>
      <c r="H132" s="518"/>
    </row>
    <row r="133" spans="1:8" ht="18.600000000000001" customHeight="1">
      <c r="A133" s="61"/>
      <c r="B133" s="61"/>
      <c r="C133" s="61"/>
      <c r="D133" s="133"/>
      <c r="E133" s="61"/>
      <c r="F133" s="61"/>
      <c r="G133" s="61"/>
      <c r="H133" s="61"/>
    </row>
    <row r="134" spans="1:8" ht="18.600000000000001" customHeight="1">
      <c r="A134" s="61"/>
      <c r="B134" s="160" t="s">
        <v>384</v>
      </c>
      <c r="C134" s="162">
        <v>2024</v>
      </c>
      <c r="D134" s="162">
        <v>2023</v>
      </c>
      <c r="E134" s="162">
        <v>2022</v>
      </c>
      <c r="F134" s="162">
        <v>2021</v>
      </c>
      <c r="G134" s="162">
        <v>2020</v>
      </c>
      <c r="H134" s="161">
        <v>2019</v>
      </c>
    </row>
    <row r="135" spans="1:8" ht="18.600000000000001" customHeight="1">
      <c r="A135" s="61"/>
      <c r="B135" s="52" t="s">
        <v>224</v>
      </c>
      <c r="C135" s="301">
        <v>7179.784239150028</v>
      </c>
      <c r="D135" s="413">
        <v>7729.6320817005817</v>
      </c>
      <c r="E135" s="413">
        <v>5480.5505510545718</v>
      </c>
      <c r="F135" s="413">
        <v>2196.7358060887227</v>
      </c>
      <c r="G135" s="413">
        <v>7018.1282087916188</v>
      </c>
      <c r="H135" s="413">
        <v>16854.535597200971</v>
      </c>
    </row>
    <row r="136" spans="1:8" ht="18.600000000000001" customHeight="1">
      <c r="A136" s="61"/>
      <c r="B136" s="52" t="s">
        <v>44</v>
      </c>
      <c r="C136" s="301">
        <v>4163.1005401087168</v>
      </c>
      <c r="D136" s="414">
        <v>4504.6306415540002</v>
      </c>
      <c r="E136" s="414">
        <v>3430.6402421598523</v>
      </c>
      <c r="F136" s="414">
        <v>1775.9208217300006</v>
      </c>
      <c r="G136" s="414">
        <v>4730.6831596000002</v>
      </c>
      <c r="H136" s="414">
        <v>9924.7886237333332</v>
      </c>
    </row>
    <row r="137" spans="1:8" ht="18.600000000000001" customHeight="1">
      <c r="A137" s="61"/>
      <c r="B137" s="52" t="s">
        <v>52</v>
      </c>
      <c r="C137" s="301">
        <v>631.44926599999997</v>
      </c>
      <c r="D137" s="414">
        <v>592.7295561389999</v>
      </c>
      <c r="E137" s="414">
        <v>315.6405932800007</v>
      </c>
      <c r="F137" s="414">
        <v>95.934864160000004</v>
      </c>
      <c r="G137" s="414">
        <v>462.96214880000002</v>
      </c>
      <c r="H137" s="414">
        <v>1277.6965548666667</v>
      </c>
    </row>
    <row r="138" spans="1:8" ht="18.600000000000001" customHeight="1">
      <c r="A138" s="61"/>
      <c r="B138" s="52" t="s">
        <v>62</v>
      </c>
      <c r="C138" s="301">
        <v>522.48412787899997</v>
      </c>
      <c r="D138" s="414">
        <v>581.31654141700005</v>
      </c>
      <c r="E138" s="414">
        <v>347.67329383999999</v>
      </c>
      <c r="F138" s="414">
        <v>89.723075429999994</v>
      </c>
      <c r="G138" s="414">
        <v>557.18447779999997</v>
      </c>
      <c r="H138" s="414">
        <v>1286.6965846666667</v>
      </c>
    </row>
    <row r="139" spans="1:8" ht="18.600000000000001" customHeight="1">
      <c r="A139" s="61"/>
      <c r="B139" s="52" t="s">
        <v>57</v>
      </c>
      <c r="C139" s="301">
        <v>669.35377089999997</v>
      </c>
      <c r="D139" s="414">
        <v>640.48309765980002</v>
      </c>
      <c r="E139" s="414">
        <v>621.62507795199997</v>
      </c>
      <c r="F139" s="414">
        <v>30.513865361999997</v>
      </c>
      <c r="G139" s="414">
        <v>708.82256971999993</v>
      </c>
      <c r="H139" s="414">
        <v>2001.6800450166666</v>
      </c>
    </row>
    <row r="140" spans="1:8" ht="18.600000000000001" customHeight="1">
      <c r="A140" s="61"/>
      <c r="B140" s="52" t="s">
        <v>225</v>
      </c>
      <c r="C140" s="301">
        <v>290.19829098079998</v>
      </c>
      <c r="D140" s="414">
        <v>242.355971232</v>
      </c>
      <c r="E140" s="414">
        <v>158.85245260800002</v>
      </c>
      <c r="F140" s="414">
        <v>43.325092912000002</v>
      </c>
      <c r="G140" s="414">
        <v>242.13119956</v>
      </c>
      <c r="H140" s="414">
        <v>472.91686800000002</v>
      </c>
    </row>
    <row r="141" spans="1:8" ht="18.600000000000001" customHeight="1">
      <c r="A141" s="61"/>
      <c r="B141" s="52" t="s">
        <v>226</v>
      </c>
      <c r="C141" s="301">
        <v>12.59995</v>
      </c>
      <c r="D141" s="414">
        <v>11.634449999999999</v>
      </c>
      <c r="E141" s="414">
        <v>5.1919899999999997</v>
      </c>
      <c r="F141" s="414">
        <v>0.97975999999999996</v>
      </c>
      <c r="G141" s="414">
        <v>7.9701920000000008</v>
      </c>
      <c r="H141" s="414">
        <v>18.311920000000001</v>
      </c>
    </row>
    <row r="142" spans="1:8" ht="18.600000000000001" customHeight="1">
      <c r="A142" s="61"/>
      <c r="B142" s="52" t="s">
        <v>227</v>
      </c>
      <c r="C142" s="301">
        <v>694.40950519599994</v>
      </c>
      <c r="D142" s="414">
        <v>749.19359912300001</v>
      </c>
      <c r="E142" s="414">
        <v>390.96079147760372</v>
      </c>
      <c r="F142" s="414">
        <v>80.332948502999997</v>
      </c>
      <c r="G142" s="414">
        <v>53.015951600000001</v>
      </c>
      <c r="H142" s="414">
        <v>1151.0538816999999</v>
      </c>
    </row>
    <row r="143" spans="1:8" ht="18.600000000000001" customHeight="1">
      <c r="A143" s="61"/>
      <c r="B143" s="88" t="s">
        <v>228</v>
      </c>
      <c r="C143" s="310" t="s">
        <v>194</v>
      </c>
      <c r="D143" s="415">
        <v>235.29001700200001</v>
      </c>
      <c r="E143" s="415">
        <v>134.30533736000001</v>
      </c>
      <c r="F143" s="415">
        <v>58.028147619999999</v>
      </c>
      <c r="G143" s="415">
        <v>183.0721686</v>
      </c>
      <c r="H143" s="415">
        <v>328.32746100000003</v>
      </c>
    </row>
    <row r="144" spans="1:8" ht="18.600000000000001" customHeight="1">
      <c r="A144" s="61"/>
      <c r="B144" s="216" t="s">
        <v>362</v>
      </c>
      <c r="C144" s="305">
        <v>196.18878808551113</v>
      </c>
      <c r="D144" s="416">
        <v>171.99820757378086</v>
      </c>
      <c r="E144" s="416">
        <v>75.660772377115563</v>
      </c>
      <c r="F144" s="416">
        <v>21.977230371722865</v>
      </c>
      <c r="G144" s="416">
        <v>72.286341111619436</v>
      </c>
      <c r="H144" s="416">
        <v>393.06365821763637</v>
      </c>
    </row>
    <row r="145" spans="1:8" ht="18.600000000000001" customHeight="1">
      <c r="A145" s="61"/>
      <c r="B145" s="522" t="s">
        <v>385</v>
      </c>
      <c r="C145" s="522"/>
      <c r="D145" s="522"/>
      <c r="E145" s="522"/>
      <c r="F145" s="522"/>
      <c r="G145" s="522"/>
      <c r="H145" s="522"/>
    </row>
    <row r="146" spans="1:8" ht="18.600000000000001" customHeight="1">
      <c r="A146" s="61"/>
      <c r="B146" s="214" t="s">
        <v>386</v>
      </c>
      <c r="C146" s="215">
        <v>2024</v>
      </c>
      <c r="D146" s="215">
        <v>2023</v>
      </c>
      <c r="E146" s="215">
        <v>2022</v>
      </c>
      <c r="F146" s="215">
        <v>2021</v>
      </c>
      <c r="G146" s="215">
        <v>2020</v>
      </c>
      <c r="H146" s="311">
        <v>2019</v>
      </c>
    </row>
    <row r="147" spans="1:8" ht="18.600000000000001" customHeight="1">
      <c r="A147" s="61"/>
      <c r="B147" s="52" t="s">
        <v>224</v>
      </c>
      <c r="C147" s="301">
        <v>1966.7699869571718</v>
      </c>
      <c r="D147" s="91">
        <f>SUM(D148:D156)</f>
        <v>2176.1686845532486</v>
      </c>
      <c r="E147" s="91">
        <f>SUM(E148:E156)</f>
        <v>2180.3870486776</v>
      </c>
      <c r="F147" s="91">
        <f>SUM(F148:F156)</f>
        <v>1904.464617062134</v>
      </c>
      <c r="G147" s="91">
        <f>SUM(G148:G156)</f>
        <v>2843.3020387501847</v>
      </c>
      <c r="H147" s="91">
        <f>SUM(H148:H156)</f>
        <v>3936.0090915688102</v>
      </c>
    </row>
    <row r="148" spans="1:8" ht="18.600000000000001" customHeight="1">
      <c r="A148" s="61"/>
      <c r="B148" s="52" t="s">
        <v>44</v>
      </c>
      <c r="C148" s="312">
        <v>1579.5353818410001</v>
      </c>
      <c r="D148" s="91">
        <f t="shared" ref="D148:D154" si="0">D136-D160</f>
        <v>1598.0069915540003</v>
      </c>
      <c r="E148" s="91">
        <v>1739.2910021600001</v>
      </c>
      <c r="F148" s="91">
        <v>1605.4792917300001</v>
      </c>
      <c r="G148" s="91">
        <v>2146.9330896000001</v>
      </c>
      <c r="H148" s="91">
        <v>2713.0345704000001</v>
      </c>
    </row>
    <row r="149" spans="1:8" ht="18.600000000000001" customHeight="1">
      <c r="A149" s="61"/>
      <c r="B149" s="52" t="s">
        <v>52</v>
      </c>
      <c r="C149" s="301">
        <v>118.12180600000001</v>
      </c>
      <c r="D149" s="91">
        <f t="shared" si="0"/>
        <v>103.39966613899992</v>
      </c>
      <c r="E149" s="91">
        <v>88.796383280000001</v>
      </c>
      <c r="F149" s="91">
        <v>70.235774160000005</v>
      </c>
      <c r="G149" s="91">
        <v>138.97831880000001</v>
      </c>
      <c r="H149" s="91">
        <v>226.96108820000001</v>
      </c>
    </row>
    <row r="150" spans="1:8" ht="18.600000000000001" customHeight="1">
      <c r="A150" s="61"/>
      <c r="B150" s="52" t="s">
        <v>62</v>
      </c>
      <c r="C150" s="301">
        <v>87.321897879000005</v>
      </c>
      <c r="D150" s="91">
        <f t="shared" si="0"/>
        <v>74.922901417000048</v>
      </c>
      <c r="E150" s="91">
        <v>81.469493839999998</v>
      </c>
      <c r="F150" s="91">
        <v>82.231265429999993</v>
      </c>
      <c r="G150" s="91">
        <v>149.3968678</v>
      </c>
      <c r="H150" s="91">
        <v>248.04271800000001</v>
      </c>
    </row>
    <row r="151" spans="1:8" ht="18.600000000000001" customHeight="1">
      <c r="A151" s="61"/>
      <c r="B151" s="52" t="s">
        <v>57</v>
      </c>
      <c r="C151" s="301">
        <v>23.075760899999999</v>
      </c>
      <c r="D151" s="91">
        <f t="shared" si="0"/>
        <v>19.328157659800013</v>
      </c>
      <c r="E151" s="91">
        <v>12.924497951999999</v>
      </c>
      <c r="F151" s="91">
        <v>8.462785362</v>
      </c>
      <c r="G151" s="91">
        <v>28.993989719999998</v>
      </c>
      <c r="H151" s="91">
        <v>71.130178349999994</v>
      </c>
    </row>
    <row r="152" spans="1:8" ht="18.600000000000001" customHeight="1">
      <c r="A152" s="61"/>
      <c r="B152" s="52" t="s">
        <v>225</v>
      </c>
      <c r="C152" s="301">
        <v>92.914830980800005</v>
      </c>
      <c r="D152" s="91">
        <f t="shared" si="0"/>
        <v>82.199891231999999</v>
      </c>
      <c r="E152" s="91">
        <v>69.932532608000002</v>
      </c>
      <c r="F152" s="91">
        <v>30.879922912000001</v>
      </c>
      <c r="G152" s="91">
        <v>111.44691956</v>
      </c>
      <c r="H152" s="91">
        <v>170.136428</v>
      </c>
    </row>
    <row r="153" spans="1:8" ht="18.600000000000001" customHeight="1">
      <c r="A153" s="61"/>
      <c r="B153" s="52" t="s">
        <v>226</v>
      </c>
      <c r="C153" s="308" t="s">
        <v>194</v>
      </c>
      <c r="D153" s="91">
        <f t="shared" si="0"/>
        <v>0</v>
      </c>
      <c r="E153" s="91">
        <v>0</v>
      </c>
      <c r="F153" s="91">
        <v>0</v>
      </c>
      <c r="G153" s="91">
        <v>2.1047920000000002</v>
      </c>
      <c r="H153" s="91" t="s">
        <v>194</v>
      </c>
    </row>
    <row r="154" spans="1:8" ht="18.600000000000001" customHeight="1">
      <c r="A154" s="61"/>
      <c r="B154" s="52" t="s">
        <v>227</v>
      </c>
      <c r="C154" s="301">
        <v>12.057995196</v>
      </c>
      <c r="D154" s="91">
        <f t="shared" si="0"/>
        <v>13.815719123000008</v>
      </c>
      <c r="E154" s="91">
        <v>23.667801477600001</v>
      </c>
      <c r="F154" s="91">
        <v>30.066958502999999</v>
      </c>
      <c r="G154" s="91">
        <v>52.893011600000001</v>
      </c>
      <c r="H154" s="91">
        <v>84.906521699999999</v>
      </c>
    </row>
    <row r="155" spans="1:8" ht="18.600000000000001" customHeight="1">
      <c r="A155" s="61"/>
      <c r="B155" s="52" t="s">
        <v>228</v>
      </c>
      <c r="C155" s="308" t="s">
        <v>194</v>
      </c>
      <c r="D155" s="91">
        <f>D143</f>
        <v>235.29001700200001</v>
      </c>
      <c r="E155" s="91">
        <v>134.30533736000001</v>
      </c>
      <c r="F155" s="91">
        <v>58.028147619999999</v>
      </c>
      <c r="G155" s="91">
        <v>183.0721686</v>
      </c>
      <c r="H155" s="91">
        <v>328.32746100000003</v>
      </c>
    </row>
    <row r="156" spans="1:8" ht="18.600000000000001" customHeight="1">
      <c r="A156" s="61"/>
      <c r="B156" s="126" t="s">
        <v>362</v>
      </c>
      <c r="C156" s="301">
        <v>53.742314160371421</v>
      </c>
      <c r="D156" s="91">
        <f>D144-D168</f>
        <v>49.205340426448586</v>
      </c>
      <c r="E156" s="91">
        <v>30</v>
      </c>
      <c r="F156" s="91">
        <v>19.080471345134104</v>
      </c>
      <c r="G156" s="91">
        <v>29.482881070183591</v>
      </c>
      <c r="H156" s="91">
        <v>93.470125918809984</v>
      </c>
    </row>
    <row r="157" spans="1:8" ht="18.600000000000001" customHeight="1">
      <c r="A157" s="61"/>
      <c r="B157" s="515" t="s">
        <v>387</v>
      </c>
      <c r="C157" s="515"/>
      <c r="D157" s="515"/>
      <c r="E157" s="515"/>
      <c r="F157" s="515"/>
      <c r="G157" s="515"/>
      <c r="H157" s="515"/>
    </row>
    <row r="158" spans="1:8" ht="18.600000000000001" customHeight="1">
      <c r="A158" s="61"/>
      <c r="B158" s="160" t="s">
        <v>388</v>
      </c>
      <c r="C158" s="162">
        <v>2024</v>
      </c>
      <c r="D158" s="162">
        <v>2023</v>
      </c>
      <c r="E158" s="162">
        <v>2022</v>
      </c>
      <c r="F158" s="162">
        <v>2021</v>
      </c>
      <c r="G158" s="162">
        <v>2020</v>
      </c>
      <c r="H158" s="161">
        <v>2019</v>
      </c>
    </row>
    <row r="159" spans="1:8" ht="18.600000000000001" customHeight="1">
      <c r="A159" s="61"/>
      <c r="B159" s="52" t="s">
        <v>224</v>
      </c>
      <c r="C159" s="301">
        <v>5213.0142521928556</v>
      </c>
      <c r="D159" s="301">
        <v>5553.4633971473313</v>
      </c>
      <c r="E159" s="301">
        <v>3300.1635023769713</v>
      </c>
      <c r="F159" s="301">
        <v>292.27118902658941</v>
      </c>
      <c r="G159" s="301">
        <v>4174.8261700414359</v>
      </c>
      <c r="H159" s="301">
        <v>12918.526505632159</v>
      </c>
    </row>
    <row r="160" spans="1:8" ht="18.600000000000001" customHeight="1">
      <c r="A160" s="61"/>
      <c r="B160" s="52" t="s">
        <v>44</v>
      </c>
      <c r="C160" s="301">
        <v>2583.5651582677169</v>
      </c>
      <c r="D160" s="301">
        <v>2906.62365</v>
      </c>
      <c r="E160" s="301">
        <v>1691.349239999852</v>
      </c>
      <c r="F160" s="301">
        <v>170.44153000000063</v>
      </c>
      <c r="G160" s="301">
        <v>2583.7500700000001</v>
      </c>
      <c r="H160" s="417">
        <v>7211.7540533333331</v>
      </c>
    </row>
    <row r="161" spans="1:8" ht="18.600000000000001" customHeight="1">
      <c r="A161" s="61"/>
      <c r="B161" s="52" t="s">
        <v>52</v>
      </c>
      <c r="C161" s="301">
        <v>513.32745999999997</v>
      </c>
      <c r="D161" s="301">
        <v>489.32988999999998</v>
      </c>
      <c r="E161" s="301">
        <v>226.84421000000069</v>
      </c>
      <c r="F161" s="301">
        <v>25.699090000000002</v>
      </c>
      <c r="G161" s="301">
        <v>323.98383000000001</v>
      </c>
      <c r="H161" s="417">
        <v>1050.7354666666668</v>
      </c>
    </row>
    <row r="162" spans="1:8" ht="18.600000000000001" customHeight="1">
      <c r="A162" s="61"/>
      <c r="B162" s="52" t="s">
        <v>62</v>
      </c>
      <c r="C162" s="301">
        <v>435.16223000000002</v>
      </c>
      <c r="D162" s="301">
        <v>506.39364</v>
      </c>
      <c r="E162" s="301">
        <v>266.2038</v>
      </c>
      <c r="F162" s="301">
        <v>7.4918100000000001</v>
      </c>
      <c r="G162" s="301">
        <v>407.78760999999997</v>
      </c>
      <c r="H162" s="417">
        <v>1038.6538666666668</v>
      </c>
    </row>
    <row r="163" spans="1:8" ht="18.600000000000001" customHeight="1">
      <c r="A163" s="61"/>
      <c r="B163" s="52" t="s">
        <v>57</v>
      </c>
      <c r="C163" s="301">
        <v>646.27800999999999</v>
      </c>
      <c r="D163" s="301">
        <v>621.15494000000001</v>
      </c>
      <c r="E163" s="301">
        <v>608.70057999999995</v>
      </c>
      <c r="F163" s="301">
        <v>22.051079999999999</v>
      </c>
      <c r="G163" s="301">
        <v>679.82857999999999</v>
      </c>
      <c r="H163" s="417">
        <v>1930.5498666666665</v>
      </c>
    </row>
    <row r="164" spans="1:8" ht="18.600000000000001" customHeight="1">
      <c r="A164" s="61"/>
      <c r="B164" s="52" t="s">
        <v>225</v>
      </c>
      <c r="C164" s="301">
        <v>197.28345999999999</v>
      </c>
      <c r="D164" s="301">
        <v>160.15608</v>
      </c>
      <c r="E164" s="301">
        <v>88.919920000000005</v>
      </c>
      <c r="F164" s="301">
        <v>12.445169999999999</v>
      </c>
      <c r="G164" s="301">
        <v>130.68428</v>
      </c>
      <c r="H164" s="417">
        <v>302.78044</v>
      </c>
    </row>
    <row r="165" spans="1:8" ht="18.600000000000001" customHeight="1">
      <c r="A165" s="61"/>
      <c r="B165" s="52" t="s">
        <v>226</v>
      </c>
      <c r="C165" s="301">
        <v>12.59995</v>
      </c>
      <c r="D165" s="301">
        <v>11.634449999999999</v>
      </c>
      <c r="E165" s="301">
        <v>5.1919899999999997</v>
      </c>
      <c r="F165" s="301">
        <v>0.97975999999999996</v>
      </c>
      <c r="G165" s="301">
        <v>5.8654000000000002</v>
      </c>
      <c r="H165" s="417">
        <v>18.311920000000001</v>
      </c>
    </row>
    <row r="166" spans="1:8" ht="18.600000000000001" customHeight="1">
      <c r="A166" s="61"/>
      <c r="B166" s="52" t="s">
        <v>227</v>
      </c>
      <c r="C166" s="301">
        <v>682.35150999999996</v>
      </c>
      <c r="D166" s="301">
        <v>735.37788</v>
      </c>
      <c r="E166" s="301">
        <v>367.29299000000373</v>
      </c>
      <c r="F166" s="301">
        <v>50.265990000000002</v>
      </c>
      <c r="G166" s="301">
        <v>0.12293999999999999</v>
      </c>
      <c r="H166" s="417">
        <v>1066.1473599999999</v>
      </c>
    </row>
    <row r="167" spans="1:8" ht="18.600000000000001" customHeight="1">
      <c r="A167" s="61"/>
      <c r="B167" s="52" t="s">
        <v>228</v>
      </c>
      <c r="C167" s="308" t="s">
        <v>194</v>
      </c>
      <c r="D167" s="308" t="s">
        <v>194</v>
      </c>
      <c r="E167" s="308" t="s">
        <v>194</v>
      </c>
      <c r="F167" s="308" t="s">
        <v>194</v>
      </c>
      <c r="G167" s="308" t="s">
        <v>194</v>
      </c>
      <c r="H167" s="308" t="s">
        <v>194</v>
      </c>
    </row>
    <row r="168" spans="1:8" ht="18.600000000000001" customHeight="1">
      <c r="A168" s="61"/>
      <c r="B168" s="126" t="s">
        <v>362</v>
      </c>
      <c r="C168" s="301">
        <v>142.44647392513971</v>
      </c>
      <c r="D168" s="301">
        <v>122.79286714733227</v>
      </c>
      <c r="E168" s="301">
        <v>45.660772377115563</v>
      </c>
      <c r="F168" s="301">
        <v>2.8967590265887617</v>
      </c>
      <c r="G168" s="301">
        <v>42.803460041435841</v>
      </c>
      <c r="H168" s="301">
        <v>299.5935322988264</v>
      </c>
    </row>
    <row r="169" spans="1:8" ht="18.600000000000001" customHeight="1">
      <c r="A169" s="61"/>
      <c r="B169" s="516" t="s">
        <v>389</v>
      </c>
      <c r="C169" s="516"/>
      <c r="D169" s="516"/>
      <c r="E169" s="516"/>
      <c r="F169" s="516"/>
      <c r="G169" s="516"/>
      <c r="H169" s="516"/>
    </row>
    <row r="170" spans="1:8" ht="18.600000000000001" customHeight="1">
      <c r="A170" s="61"/>
      <c r="B170" s="513" t="s">
        <v>390</v>
      </c>
      <c r="C170" s="513"/>
      <c r="D170" s="513"/>
      <c r="E170" s="513"/>
      <c r="F170" s="513"/>
      <c r="G170" s="513"/>
      <c r="H170" s="513"/>
    </row>
    <row r="171" spans="1:8" ht="18.600000000000001" customHeight="1">
      <c r="A171" s="61"/>
      <c r="B171" s="78"/>
      <c r="C171" s="79"/>
      <c r="D171" s="79"/>
      <c r="E171" s="79"/>
      <c r="F171" s="79"/>
      <c r="G171" s="68"/>
      <c r="H171" s="68"/>
    </row>
    <row r="172" spans="1:8" ht="18.600000000000001" customHeight="1">
      <c r="A172" s="61"/>
      <c r="B172" s="160" t="s">
        <v>391</v>
      </c>
      <c r="C172" s="162">
        <v>2024</v>
      </c>
      <c r="D172" s="162">
        <v>2023</v>
      </c>
      <c r="E172" s="162">
        <v>2022</v>
      </c>
      <c r="F172" s="162">
        <v>2021</v>
      </c>
      <c r="G172" s="162">
        <v>2020</v>
      </c>
      <c r="H172" s="161">
        <v>2019</v>
      </c>
    </row>
    <row r="173" spans="1:8" ht="18.600000000000001" customHeight="1">
      <c r="A173" s="61"/>
      <c r="B173" s="52" t="s">
        <v>224</v>
      </c>
      <c r="C173" s="301">
        <v>1143.9676237107076</v>
      </c>
      <c r="D173" s="91">
        <f>SUM(D174:D182)</f>
        <v>1313.7522682725635</v>
      </c>
      <c r="E173" s="91">
        <v>1342.3486954236721</v>
      </c>
      <c r="F173" s="91">
        <f>SUM(F174:F182)</f>
        <v>1505.0168621323883</v>
      </c>
      <c r="G173" s="91">
        <f>SUM(G174:G182)</f>
        <v>1025.1990842759842</v>
      </c>
      <c r="H173" s="91">
        <f>SUM(H174:H182)</f>
        <v>389.94186705942468</v>
      </c>
    </row>
    <row r="174" spans="1:8" ht="18.600000000000001" customHeight="1">
      <c r="A174" s="61"/>
      <c r="B174" s="52" t="s">
        <v>44</v>
      </c>
      <c r="C174" s="301">
        <v>322.21799329895998</v>
      </c>
      <c r="D174" s="91">
        <v>343.116841170096</v>
      </c>
      <c r="E174" s="91">
        <v>186.79082146272</v>
      </c>
      <c r="F174" s="91">
        <v>238.33987515000001</v>
      </c>
      <c r="G174" s="91">
        <v>208.3576569912</v>
      </c>
      <c r="H174" s="91">
        <v>108.1383756372</v>
      </c>
    </row>
    <row r="175" spans="1:8" ht="18.600000000000001" customHeight="1">
      <c r="A175" s="61"/>
      <c r="B175" s="52" t="s">
        <v>52</v>
      </c>
      <c r="C175" s="301">
        <v>49.942257754895998</v>
      </c>
      <c r="D175" s="91">
        <v>58.922747930615998</v>
      </c>
      <c r="E175" s="91">
        <v>19.6234454433765</v>
      </c>
      <c r="F175" s="91">
        <v>24.677041540800001</v>
      </c>
      <c r="G175" s="91">
        <v>36.909480179686199</v>
      </c>
      <c r="H175" s="91">
        <v>18.5521816119</v>
      </c>
    </row>
    <row r="176" spans="1:8" ht="18.600000000000001" customHeight="1">
      <c r="A176" s="61"/>
      <c r="B176" s="52" t="s">
        <v>62</v>
      </c>
      <c r="C176" s="301">
        <v>47.549822777351999</v>
      </c>
      <c r="D176" s="91">
        <v>49.316410901520001</v>
      </c>
      <c r="E176" s="91">
        <v>2.908065947736</v>
      </c>
      <c r="F176" s="91">
        <v>6.0085317996000001</v>
      </c>
      <c r="G176" s="91">
        <v>3.2230954647900001</v>
      </c>
      <c r="H176" s="91">
        <v>1.38090491898</v>
      </c>
    </row>
    <row r="177" spans="1:8" ht="18.600000000000001" customHeight="1">
      <c r="A177" s="61"/>
      <c r="B177" s="52" t="s">
        <v>57</v>
      </c>
      <c r="C177" s="301">
        <v>28.615236094511999</v>
      </c>
      <c r="D177" s="91">
        <v>34.627562918160002</v>
      </c>
      <c r="E177" s="91">
        <v>0.58653076925850001</v>
      </c>
      <c r="F177" s="91">
        <v>1.5806862935999999</v>
      </c>
      <c r="G177" s="91">
        <v>1.2180064034160001</v>
      </c>
      <c r="H177" s="91">
        <v>0.47479750023</v>
      </c>
    </row>
    <row r="178" spans="1:8" ht="18.600000000000001" customHeight="1">
      <c r="A178" s="61"/>
      <c r="B178" s="52" t="s">
        <v>225</v>
      </c>
      <c r="C178" s="301">
        <v>453.12785928387001</v>
      </c>
      <c r="D178" s="91">
        <v>495.731399831658</v>
      </c>
      <c r="E178" s="91">
        <v>582.72360655126204</v>
      </c>
      <c r="F178" s="91">
        <v>659.04695226062097</v>
      </c>
      <c r="G178" s="91">
        <v>376.05552915468832</v>
      </c>
      <c r="H178" s="91">
        <v>168.3983010074505</v>
      </c>
    </row>
    <row r="179" spans="1:8" ht="18.600000000000001" customHeight="1">
      <c r="A179" s="61"/>
      <c r="B179" s="52" t="s">
        <v>226</v>
      </c>
      <c r="C179" s="301">
        <v>15.137522135099999</v>
      </c>
      <c r="D179" s="91">
        <v>16.160774458319999</v>
      </c>
      <c r="E179" s="91">
        <v>23.419774536772501</v>
      </c>
      <c r="F179" s="91">
        <v>23.844271284600001</v>
      </c>
      <c r="G179" s="91">
        <v>14.347139705856</v>
      </c>
      <c r="H179" s="91">
        <v>6.5816096568000004</v>
      </c>
    </row>
    <row r="180" spans="1:8" ht="18.600000000000001" customHeight="1">
      <c r="A180" s="61"/>
      <c r="B180" s="52" t="s">
        <v>227</v>
      </c>
      <c r="C180" s="301">
        <v>196.11782843904001</v>
      </c>
      <c r="D180" s="91">
        <v>176.57438639616001</v>
      </c>
      <c r="E180" s="91">
        <v>130.58442701784</v>
      </c>
      <c r="F180" s="91">
        <v>121.73816807999999</v>
      </c>
      <c r="G180" s="91">
        <v>48.158465762159999</v>
      </c>
      <c r="H180" s="91">
        <v>12.915787204800001</v>
      </c>
    </row>
    <row r="181" spans="1:8" ht="18.600000000000001" customHeight="1">
      <c r="A181" s="61"/>
      <c r="B181" s="52" t="s">
        <v>228</v>
      </c>
      <c r="C181" s="308" t="s">
        <v>194</v>
      </c>
      <c r="D181" s="91">
        <v>109.59689798399999</v>
      </c>
      <c r="E181" s="91">
        <v>376.64279764299999</v>
      </c>
      <c r="F181" s="91">
        <v>414.702856</v>
      </c>
      <c r="G181" s="91">
        <v>326.29917532000002</v>
      </c>
      <c r="H181" s="91">
        <v>64.239789799999997</v>
      </c>
    </row>
    <row r="182" spans="1:8" ht="18.600000000000001" customHeight="1">
      <c r="A182" s="61"/>
      <c r="B182" s="126" t="s">
        <v>362</v>
      </c>
      <c r="C182" s="301">
        <v>31.259103926977499</v>
      </c>
      <c r="D182" s="91">
        <v>29.705246682033444</v>
      </c>
      <c r="E182" s="91">
        <v>19.069226051706544</v>
      </c>
      <c r="F182" s="91">
        <v>15.078479723167137</v>
      </c>
      <c r="G182" s="91">
        <v>10.630535294187842</v>
      </c>
      <c r="H182" s="91">
        <v>9.2601197220641769</v>
      </c>
    </row>
    <row r="183" spans="1:8" ht="18.600000000000001" customHeight="1">
      <c r="A183" s="61"/>
      <c r="B183" s="507" t="s">
        <v>392</v>
      </c>
      <c r="C183" s="507"/>
      <c r="D183" s="507"/>
      <c r="E183" s="507"/>
      <c r="F183" s="507"/>
      <c r="G183" s="507"/>
      <c r="H183" s="507"/>
    </row>
    <row r="184" spans="1:8" ht="18.600000000000001" customHeight="1">
      <c r="A184" s="61"/>
      <c r="B184" s="71"/>
      <c r="C184" s="71"/>
      <c r="D184" s="85"/>
      <c r="E184" s="85"/>
      <c r="F184" s="85"/>
      <c r="G184" s="119"/>
      <c r="H184" s="313"/>
    </row>
    <row r="185" spans="1:8" ht="18.600000000000001" customHeight="1">
      <c r="A185" s="61"/>
      <c r="B185" s="160" t="s">
        <v>393</v>
      </c>
      <c r="C185" s="162">
        <v>2024</v>
      </c>
      <c r="D185" s="162">
        <v>2023</v>
      </c>
      <c r="E185" s="162">
        <v>2022</v>
      </c>
      <c r="F185" s="162">
        <v>2021</v>
      </c>
      <c r="G185" s="162">
        <v>2020</v>
      </c>
      <c r="H185" s="161">
        <v>2019</v>
      </c>
    </row>
    <row r="186" spans="1:8" ht="18.600000000000001" customHeight="1">
      <c r="A186" s="61"/>
      <c r="B186" s="52" t="s">
        <v>224</v>
      </c>
      <c r="C186" s="301">
        <v>10470.854602091003</v>
      </c>
      <c r="D186" s="301">
        <v>11185.266678115688</v>
      </c>
      <c r="E186" s="301">
        <v>9317.2156289313189</v>
      </c>
      <c r="F186" s="301">
        <v>7342.0818870381481</v>
      </c>
      <c r="G186" s="301">
        <v>12178.828415705239</v>
      </c>
      <c r="H186" s="301">
        <v>22735.551535233793</v>
      </c>
    </row>
    <row r="187" spans="1:8" ht="18.600000000000001" customHeight="1">
      <c r="A187" s="61"/>
      <c r="B187" s="52" t="s">
        <v>44</v>
      </c>
      <c r="C187" s="301">
        <v>5628.133586097726</v>
      </c>
      <c r="D187" s="301">
        <v>6005.9430700166695</v>
      </c>
      <c r="E187" s="301">
        <v>4939.9115200806727</v>
      </c>
      <c r="F187" s="301">
        <v>4133.1638726124002</v>
      </c>
      <c r="G187" s="301">
        <v>7312.8652369766205</v>
      </c>
      <c r="H187" s="301">
        <v>13032.967442632333</v>
      </c>
    </row>
    <row r="188" spans="1:8" ht="18.600000000000001" customHeight="1">
      <c r="A188" s="61"/>
      <c r="B188" s="52" t="s">
        <v>52</v>
      </c>
      <c r="C188" s="301">
        <v>973.911919813547</v>
      </c>
      <c r="D188" s="301">
        <v>1023.3653440228459</v>
      </c>
      <c r="E188" s="301">
        <v>767.88630533077719</v>
      </c>
      <c r="F188" s="301">
        <v>533.71943170420002</v>
      </c>
      <c r="G188" s="301">
        <v>1093.7510958123862</v>
      </c>
      <c r="H188" s="301">
        <v>2452.7199964720667</v>
      </c>
    </row>
    <row r="189" spans="1:8" ht="18.600000000000001" customHeight="1">
      <c r="A189" s="61"/>
      <c r="B189" s="52" t="s">
        <v>62</v>
      </c>
      <c r="C189" s="301">
        <v>829.69771830641685</v>
      </c>
      <c r="D189" s="301">
        <v>834.15477927527809</v>
      </c>
      <c r="E189" s="301">
        <v>516.15329726293601</v>
      </c>
      <c r="F189" s="301">
        <v>313.81268180359996</v>
      </c>
      <c r="G189" s="301">
        <v>805.270709856645</v>
      </c>
      <c r="H189" s="301">
        <v>1656.2458639837464</v>
      </c>
    </row>
    <row r="190" spans="1:8" ht="18.600000000000001" customHeight="1">
      <c r="A190" s="61"/>
      <c r="B190" s="52" t="s">
        <v>57</v>
      </c>
      <c r="C190" s="301">
        <v>728.18447368088789</v>
      </c>
      <c r="D190" s="301">
        <v>707.31971613520432</v>
      </c>
      <c r="E190" s="301">
        <v>646.46065913425844</v>
      </c>
      <c r="F190" s="301">
        <v>58.240325427499997</v>
      </c>
      <c r="G190" s="301">
        <v>736.305626779416</v>
      </c>
      <c r="H190" s="301">
        <v>2036.0135024114966</v>
      </c>
    </row>
    <row r="191" spans="1:8" ht="18.600000000000001" customHeight="1">
      <c r="A191" s="61"/>
      <c r="B191" s="52" t="s">
        <v>225</v>
      </c>
      <c r="C191" s="301">
        <v>993.36503209706996</v>
      </c>
      <c r="D191" s="301">
        <v>956.66105817728203</v>
      </c>
      <c r="E191" s="301">
        <v>1012.963814822562</v>
      </c>
      <c r="F191" s="301">
        <v>1256.6320125327211</v>
      </c>
      <c r="G191" s="301">
        <v>1251.2719799307883</v>
      </c>
      <c r="H191" s="301">
        <v>1190.9714429219505</v>
      </c>
    </row>
    <row r="192" spans="1:8" ht="18.600000000000001" customHeight="1">
      <c r="A192" s="61"/>
      <c r="B192" s="52" t="s">
        <v>226</v>
      </c>
      <c r="C192" s="301">
        <v>28.447428368600001</v>
      </c>
      <c r="D192" s="301">
        <v>28.659087882319998</v>
      </c>
      <c r="E192" s="301">
        <v>29.2600610587725</v>
      </c>
      <c r="F192" s="301">
        <v>25.8848418846</v>
      </c>
      <c r="G192" s="301">
        <v>24.215658258856003</v>
      </c>
      <c r="H192" s="301">
        <v>25.176647099300002</v>
      </c>
    </row>
    <row r="193" spans="1:12" ht="18.600000000000001" customHeight="1">
      <c r="A193" s="61"/>
      <c r="B193" s="52" t="s">
        <v>227</v>
      </c>
      <c r="C193" s="301">
        <v>1000.9156835090399</v>
      </c>
      <c r="D193" s="301">
        <v>1033.604330421</v>
      </c>
      <c r="E193" s="301">
        <v>763.63241311644367</v>
      </c>
      <c r="F193" s="301">
        <v>474.11848940149997</v>
      </c>
      <c r="G193" s="301">
        <v>318.86927639276001</v>
      </c>
      <c r="H193" s="301">
        <v>1414.9548898595999</v>
      </c>
    </row>
    <row r="194" spans="1:12" ht="18.600000000000001" customHeight="1">
      <c r="A194" s="61"/>
      <c r="B194" s="88" t="s">
        <v>228</v>
      </c>
      <c r="C194" s="308" t="s">
        <v>194</v>
      </c>
      <c r="D194" s="314">
        <v>345.42574615479998</v>
      </c>
      <c r="E194" s="314">
        <v>511.23520845899998</v>
      </c>
      <c r="F194" s="314">
        <v>473.01378402</v>
      </c>
      <c r="G194" s="314">
        <v>510.12535305400002</v>
      </c>
      <c r="H194" s="314">
        <v>393.81716696000001</v>
      </c>
    </row>
    <row r="195" spans="1:12" ht="18.600000000000001" customHeight="1">
      <c r="A195" s="61"/>
      <c r="B195" s="52" t="s">
        <v>362</v>
      </c>
      <c r="C195" s="301">
        <v>288.19876021771648</v>
      </c>
      <c r="D195" s="301">
        <v>250.13354603028725</v>
      </c>
      <c r="E195" s="301">
        <v>129.71234966589617</v>
      </c>
      <c r="F195" s="301">
        <v>73.496447651626937</v>
      </c>
      <c r="G195" s="301">
        <v>126.15347864376767</v>
      </c>
      <c r="H195" s="301">
        <v>532.6845828933001</v>
      </c>
      <c r="I195" s="44"/>
    </row>
    <row r="196" spans="1:12" ht="36" customHeight="1">
      <c r="A196" s="61"/>
      <c r="B196" s="514" t="s">
        <v>394</v>
      </c>
      <c r="C196" s="514"/>
      <c r="D196" s="514"/>
      <c r="E196" s="514"/>
      <c r="F196" s="514"/>
      <c r="G196" s="514"/>
      <c r="H196" s="514"/>
    </row>
    <row r="197" spans="1:12" ht="18.75" customHeight="1">
      <c r="A197" s="61"/>
      <c r="B197" s="513" t="s">
        <v>395</v>
      </c>
      <c r="C197" s="513"/>
      <c r="D197" s="513"/>
      <c r="E197" s="513"/>
      <c r="F197" s="513"/>
      <c r="G197" s="513"/>
      <c r="H197" s="513"/>
    </row>
    <row r="198" spans="1:12" ht="18.600000000000001" customHeight="1">
      <c r="A198" s="61"/>
      <c r="B198" s="78"/>
      <c r="C198" s="79"/>
      <c r="D198" s="79"/>
      <c r="E198" s="79"/>
      <c r="F198" s="113"/>
      <c r="G198" s="113"/>
      <c r="H198" s="113"/>
    </row>
    <row r="199" spans="1:12" ht="18.600000000000001" customHeight="1">
      <c r="A199" s="61"/>
      <c r="B199" s="160" t="s">
        <v>396</v>
      </c>
      <c r="C199" s="162">
        <v>2024</v>
      </c>
      <c r="D199" s="162">
        <v>2023</v>
      </c>
      <c r="E199" s="162">
        <v>2022</v>
      </c>
      <c r="F199" s="162">
        <v>2021</v>
      </c>
      <c r="G199" s="162">
        <v>2020</v>
      </c>
      <c r="H199" s="161">
        <v>2019</v>
      </c>
    </row>
    <row r="200" spans="1:12" ht="18.600000000000001" customHeight="1">
      <c r="A200" s="61"/>
      <c r="B200" s="52" t="s">
        <v>224</v>
      </c>
      <c r="C200" s="301">
        <v>13078.107304598816</v>
      </c>
      <c r="D200" s="301">
        <v>15737.761484842204</v>
      </c>
      <c r="E200" s="301">
        <v>15157.043505617719</v>
      </c>
      <c r="F200" s="301">
        <v>12582.687401061148</v>
      </c>
      <c r="G200" s="301">
        <v>19391.868937622432</v>
      </c>
      <c r="H200" s="301">
        <v>32922.291835615993</v>
      </c>
    </row>
    <row r="201" spans="1:12" ht="18.600000000000001" customHeight="1">
      <c r="A201" s="61"/>
      <c r="B201" s="52" t="s">
        <v>44</v>
      </c>
      <c r="C201" s="301">
        <v>6985.391682225676</v>
      </c>
      <c r="D201" s="301">
        <v>8101.6627382184688</v>
      </c>
      <c r="E201" s="301">
        <v>7887.6545512590728</v>
      </c>
      <c r="F201" s="301">
        <v>7035.8268792866011</v>
      </c>
      <c r="G201" s="301">
        <v>11263.044113927619</v>
      </c>
      <c r="H201" s="301">
        <v>19144.397651356834</v>
      </c>
    </row>
    <row r="202" spans="1:12" ht="18.600000000000001" customHeight="1">
      <c r="A202" s="61"/>
      <c r="B202" s="52" t="s">
        <v>52</v>
      </c>
      <c r="C202" s="301">
        <v>1111.091341322269</v>
      </c>
      <c r="D202" s="301">
        <v>1238.0652290660187</v>
      </c>
      <c r="E202" s="301">
        <v>1000.9039637092771</v>
      </c>
      <c r="F202" s="301">
        <v>818.04282970240001</v>
      </c>
      <c r="G202" s="301">
        <v>1840.5269721262862</v>
      </c>
      <c r="H202" s="301">
        <v>3495.3911862873665</v>
      </c>
      <c r="J202" s="16"/>
      <c r="K202" s="16"/>
      <c r="L202" s="16"/>
    </row>
    <row r="203" spans="1:12" ht="18.600000000000001" customHeight="1">
      <c r="A203" s="61"/>
      <c r="B203" s="52" t="s">
        <v>62</v>
      </c>
      <c r="C203" s="301">
        <v>852.29451074763733</v>
      </c>
      <c r="D203" s="301">
        <v>861.66500694229501</v>
      </c>
      <c r="E203" s="301">
        <v>544.32587288363607</v>
      </c>
      <c r="F203" s="301">
        <v>359.38846115030003</v>
      </c>
      <c r="G203" s="301">
        <v>846.882663128545</v>
      </c>
      <c r="H203" s="301">
        <v>1710.9536761032464</v>
      </c>
    </row>
    <row r="204" spans="1:12" ht="18.600000000000001" customHeight="1">
      <c r="A204" s="61"/>
      <c r="B204" s="52" t="s">
        <v>57</v>
      </c>
      <c r="C204" s="301">
        <v>741.45106551080789</v>
      </c>
      <c r="D204" s="301">
        <v>729.93159292095118</v>
      </c>
      <c r="E204" s="301">
        <v>659.33692916595851</v>
      </c>
      <c r="F204" s="301">
        <v>82.388551530599997</v>
      </c>
      <c r="G204" s="301">
        <v>772.72034465971592</v>
      </c>
      <c r="H204" s="301">
        <v>2073.4883641774964</v>
      </c>
    </row>
    <row r="205" spans="1:12" ht="18.600000000000001" customHeight="1">
      <c r="A205" s="61"/>
      <c r="B205" s="52" t="s">
        <v>225</v>
      </c>
      <c r="C205" s="301">
        <v>1688.3217685970699</v>
      </c>
      <c r="D205" s="301">
        <v>1506.796968177282</v>
      </c>
      <c r="E205" s="301">
        <v>1623.0050988226621</v>
      </c>
      <c r="F205" s="301">
        <v>1769.898612532721</v>
      </c>
      <c r="G205" s="301">
        <v>2150.9666445307885</v>
      </c>
      <c r="H205" s="301">
        <v>2449.7100517219505</v>
      </c>
    </row>
    <row r="206" spans="1:12" ht="18.600000000000001" customHeight="1">
      <c r="A206" s="61"/>
      <c r="B206" s="52" t="s">
        <v>226</v>
      </c>
      <c r="C206" s="301">
        <v>47.063330868600005</v>
      </c>
      <c r="D206" s="301">
        <v>52.636605282319998</v>
      </c>
      <c r="E206" s="301">
        <v>69.488774058772492</v>
      </c>
      <c r="F206" s="301">
        <v>65.497020084799999</v>
      </c>
      <c r="G206" s="301">
        <v>66.625691758855993</v>
      </c>
      <c r="H206" s="301">
        <v>71.519043499299997</v>
      </c>
    </row>
    <row r="207" spans="1:12" ht="18.600000000000001" customHeight="1">
      <c r="A207" s="61"/>
      <c r="B207" s="52" t="s">
        <v>227</v>
      </c>
      <c r="C207" s="301">
        <v>1364.2948451090399</v>
      </c>
      <c r="D207" s="301">
        <v>1581.1910442210001</v>
      </c>
      <c r="E207" s="301">
        <v>1800.9096575934439</v>
      </c>
      <c r="F207" s="301">
        <v>1283.9428151018999</v>
      </c>
      <c r="G207" s="301">
        <v>918.49932519276012</v>
      </c>
      <c r="H207" s="301">
        <v>1934.0680283596998</v>
      </c>
    </row>
    <row r="208" spans="1:12" ht="18.600000000000001" customHeight="1">
      <c r="A208" s="61"/>
      <c r="B208" s="88" t="s">
        <v>228</v>
      </c>
      <c r="C208" s="314">
        <v>0</v>
      </c>
      <c r="D208" s="314">
        <v>1415.67875398358</v>
      </c>
      <c r="E208" s="314">
        <v>1441.706308459</v>
      </c>
      <c r="F208" s="314">
        <v>1094.2057840202001</v>
      </c>
      <c r="G208" s="314">
        <v>1406.4497036541002</v>
      </c>
      <c r="H208" s="314">
        <v>1510.0792512168</v>
      </c>
    </row>
    <row r="209" spans="1:8" ht="18.600000000000001" customHeight="1">
      <c r="A209" s="61"/>
      <c r="B209" s="126" t="s">
        <v>362</v>
      </c>
      <c r="C209" s="301">
        <v>288.19876021771648</v>
      </c>
      <c r="D209" s="301">
        <v>250.13354603028725</v>
      </c>
      <c r="E209" s="301">
        <v>129.71234966589617</v>
      </c>
      <c r="F209" s="301">
        <v>73.496447651626937</v>
      </c>
      <c r="G209" s="301">
        <v>126.15347864376767</v>
      </c>
      <c r="H209" s="301">
        <v>532.6845828933001</v>
      </c>
    </row>
    <row r="210" spans="1:8" ht="18.600000000000001" customHeight="1">
      <c r="A210" s="61"/>
      <c r="B210" s="514" t="s">
        <v>397</v>
      </c>
      <c r="C210" s="514"/>
      <c r="D210" s="514"/>
      <c r="E210" s="514"/>
      <c r="F210" s="514"/>
      <c r="G210" s="514"/>
      <c r="H210" s="514"/>
    </row>
    <row r="211" spans="1:8" ht="18.600000000000001" customHeight="1">
      <c r="A211" s="61"/>
      <c r="B211" s="513" t="s">
        <v>398</v>
      </c>
      <c r="C211" s="513"/>
      <c r="D211" s="513"/>
      <c r="E211" s="513"/>
      <c r="F211" s="513"/>
      <c r="G211" s="513"/>
      <c r="H211" s="513"/>
    </row>
    <row r="212" spans="1:8" ht="18.600000000000001" customHeight="1">
      <c r="A212" s="61"/>
      <c r="B212" s="61"/>
      <c r="C212" s="68"/>
      <c r="D212" s="68"/>
      <c r="E212" s="120"/>
      <c r="F212" s="68"/>
      <c r="G212" s="68"/>
      <c r="H212" s="68"/>
    </row>
    <row r="213" spans="1:8" ht="19.5">
      <c r="A213" s="61"/>
      <c r="B213" s="315" t="s">
        <v>399</v>
      </c>
      <c r="C213" s="316">
        <v>2024</v>
      </c>
      <c r="D213" s="316">
        <v>2023</v>
      </c>
      <c r="E213" s="68"/>
      <c r="F213" s="68"/>
      <c r="G213" s="68"/>
      <c r="H213" s="68"/>
    </row>
    <row r="214" spans="1:8" ht="19.5">
      <c r="A214" s="61"/>
      <c r="B214" s="52" t="s">
        <v>224</v>
      </c>
      <c r="C214" s="301">
        <v>1873.1989198086494</v>
      </c>
      <c r="D214" s="301">
        <v>1954.1565498577911</v>
      </c>
      <c r="E214" s="68"/>
      <c r="F214" s="68"/>
      <c r="G214" s="68"/>
      <c r="H214" s="68"/>
    </row>
  </sheetData>
  <sheetProtection algorithmName="SHA-512" hashValue="orBca94iE3KE6frMOz5eNRKY123GYQp8Qg34P6QTO5PiewAA3M0jEsmjiLVBuJMSVAGg7jRM9jTHN9bVhPjyOA==" saltValue="RHhWt5ff83uf0aMmu1q2Rg==" spinCount="100000" sheet="1" objects="1" scenarios="1"/>
  <mergeCells count="33">
    <mergeCell ref="B145:H145"/>
    <mergeCell ref="B183:H183"/>
    <mergeCell ref="B170:H170"/>
    <mergeCell ref="B4:H4"/>
    <mergeCell ref="H120:H121"/>
    <mergeCell ref="B63:H63"/>
    <mergeCell ref="B89:H89"/>
    <mergeCell ref="B8:H8"/>
    <mergeCell ref="B10:H10"/>
    <mergeCell ref="B102:H102"/>
    <mergeCell ref="B116:H116"/>
    <mergeCell ref="B6:H6"/>
    <mergeCell ref="C120:C121"/>
    <mergeCell ref="D120:D121"/>
    <mergeCell ref="E120:E121"/>
    <mergeCell ref="F120:F121"/>
    <mergeCell ref="B132:H132"/>
    <mergeCell ref="B23:H23"/>
    <mergeCell ref="B24:H24"/>
    <mergeCell ref="B37:H37"/>
    <mergeCell ref="B50:H50"/>
    <mergeCell ref="B64:H64"/>
    <mergeCell ref="B101:H101"/>
    <mergeCell ref="B115:H115"/>
    <mergeCell ref="B117:H117"/>
    <mergeCell ref="B118:H118"/>
    <mergeCell ref="G120:G121"/>
    <mergeCell ref="B197:H197"/>
    <mergeCell ref="B210:H210"/>
    <mergeCell ref="B211:H211"/>
    <mergeCell ref="B157:H157"/>
    <mergeCell ref="B169:H169"/>
    <mergeCell ref="B196:H196"/>
  </mergeCells>
  <pageMargins left="0.7" right="0.7" top="0.75" bottom="0.75" header="0.3" footer="0.3"/>
  <pageSetup scale="45" fitToHeight="0" orientation="landscape" r:id="rId1"/>
  <rowBreaks count="2" manualBreakCount="2">
    <brk id="50" max="13" man="1"/>
    <brk id="170" max="13" man="1"/>
  </rowBreaks>
  <colBreaks count="1" manualBreakCount="1">
    <brk id="13" max="125"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0">
    <tabColor theme="5"/>
    <pageSetUpPr fitToPage="1"/>
  </sheetPr>
  <dimension ref="A1:L41"/>
  <sheetViews>
    <sheetView showGridLines="0" zoomScaleNormal="100" workbookViewId="0"/>
  </sheetViews>
  <sheetFormatPr defaultColWidth="9.42578125" defaultRowHeight="14.25"/>
  <cols>
    <col min="1" max="1" width="4.42578125" style="2" customWidth="1"/>
    <col min="2" max="2" width="50.5703125" style="2" customWidth="1"/>
    <col min="3" max="8" width="20.5703125" style="27" customWidth="1"/>
    <col min="9" max="9" width="4.5703125" style="2" customWidth="1"/>
    <col min="10" max="16384" width="9.42578125" style="2"/>
  </cols>
  <sheetData>
    <row r="1" spans="1:12" ht="14.45" customHeight="1"/>
    <row r="2" spans="1:12" ht="14.45" customHeight="1"/>
    <row r="3" spans="1:12" ht="14.45" customHeight="1"/>
    <row r="4" spans="1:12" s="9" customFormat="1" ht="33.75">
      <c r="B4" s="447" t="s">
        <v>400</v>
      </c>
      <c r="C4" s="447"/>
      <c r="D4" s="447"/>
      <c r="E4" s="447"/>
      <c r="F4" s="447"/>
      <c r="G4" s="447"/>
      <c r="H4" s="447"/>
      <c r="I4" s="17"/>
    </row>
    <row r="5" spans="1:12" ht="18.75" customHeight="1">
      <c r="A5" s="61"/>
      <c r="B5" s="61"/>
      <c r="C5" s="68"/>
      <c r="D5" s="68"/>
      <c r="E5" s="68"/>
      <c r="F5" s="68"/>
      <c r="G5" s="68"/>
      <c r="H5" s="68"/>
      <c r="I5" s="61"/>
    </row>
    <row r="6" spans="1:12" ht="18.75" customHeight="1">
      <c r="A6" s="61"/>
      <c r="B6" s="509" t="s">
        <v>401</v>
      </c>
      <c r="C6" s="509"/>
      <c r="D6" s="509"/>
      <c r="E6" s="509"/>
      <c r="F6" s="509"/>
      <c r="G6" s="509"/>
      <c r="H6" s="509"/>
      <c r="I6" s="61"/>
    </row>
    <row r="7" spans="1:12" ht="18.75" customHeight="1">
      <c r="A7" s="61"/>
      <c r="B7" s="84"/>
      <c r="C7" s="84"/>
      <c r="D7" s="84"/>
      <c r="E7" s="84"/>
      <c r="F7" s="84"/>
      <c r="G7" s="84"/>
      <c r="H7" s="84"/>
      <c r="I7" s="61"/>
    </row>
    <row r="8" spans="1:12" ht="18.75" customHeight="1">
      <c r="A8" s="61"/>
      <c r="B8" s="497" t="s">
        <v>286</v>
      </c>
      <c r="C8" s="497"/>
      <c r="D8" s="497"/>
      <c r="E8" s="497"/>
      <c r="F8" s="497"/>
      <c r="G8" s="497"/>
      <c r="H8" s="497"/>
      <c r="I8" s="424"/>
    </row>
    <row r="9" spans="1:12" ht="18.75" customHeight="1">
      <c r="A9" s="61"/>
      <c r="B9" s="61"/>
      <c r="C9" s="68"/>
      <c r="D9" s="68"/>
      <c r="E9" s="68"/>
      <c r="F9" s="68"/>
      <c r="G9" s="68"/>
      <c r="H9" s="68"/>
      <c r="I9" s="61"/>
    </row>
    <row r="10" spans="1:12" ht="18.75" customHeight="1">
      <c r="A10" s="61"/>
      <c r="B10" s="160" t="s">
        <v>402</v>
      </c>
      <c r="C10" s="162">
        <v>2024</v>
      </c>
      <c r="D10" s="162">
        <v>2023</v>
      </c>
      <c r="E10" s="162">
        <v>2022</v>
      </c>
      <c r="F10" s="162">
        <v>2021</v>
      </c>
      <c r="G10" s="162">
        <v>2020</v>
      </c>
      <c r="H10" s="162">
        <v>2019</v>
      </c>
      <c r="I10" s="61"/>
    </row>
    <row r="11" spans="1:12" ht="18.75" customHeight="1">
      <c r="A11" s="61"/>
      <c r="B11" s="52" t="s">
        <v>224</v>
      </c>
      <c r="C11" s="91">
        <v>1296</v>
      </c>
      <c r="D11" s="91">
        <v>1715.50226097</v>
      </c>
      <c r="E11" s="91">
        <v>1713.0683449999999</v>
      </c>
      <c r="F11" s="91">
        <v>294</v>
      </c>
      <c r="G11" s="91">
        <v>849</v>
      </c>
      <c r="H11" s="91">
        <v>1381</v>
      </c>
      <c r="I11" s="61"/>
    </row>
    <row r="12" spans="1:12" ht="36" customHeight="1">
      <c r="A12" s="61"/>
      <c r="B12" s="530" t="s">
        <v>403</v>
      </c>
      <c r="C12" s="530"/>
      <c r="D12" s="530"/>
      <c r="E12" s="530"/>
      <c r="F12" s="530"/>
      <c r="G12" s="530"/>
      <c r="H12" s="530"/>
      <c r="I12" s="175"/>
      <c r="J12" s="42"/>
      <c r="K12" s="42"/>
      <c r="L12" s="42"/>
    </row>
    <row r="13" spans="1:12" ht="18.75" customHeight="1">
      <c r="A13" s="61"/>
      <c r="B13" s="506" t="s">
        <v>404</v>
      </c>
      <c r="C13" s="506"/>
      <c r="D13" s="506"/>
      <c r="E13" s="506"/>
      <c r="F13" s="506"/>
      <c r="G13" s="506"/>
      <c r="H13" s="506"/>
      <c r="I13" s="61"/>
    </row>
    <row r="14" spans="1:12" ht="18.75" customHeight="1">
      <c r="A14" s="61"/>
      <c r="B14" s="506" t="s">
        <v>405</v>
      </c>
      <c r="C14" s="506"/>
      <c r="D14" s="506"/>
      <c r="E14" s="506"/>
      <c r="F14" s="506"/>
      <c r="G14" s="506"/>
      <c r="H14" s="506"/>
      <c r="I14" s="61"/>
    </row>
    <row r="15" spans="1:12" ht="18.75" customHeight="1">
      <c r="A15" s="61"/>
      <c r="B15" s="61"/>
      <c r="C15" s="68"/>
      <c r="D15" s="68"/>
      <c r="E15" s="68"/>
      <c r="F15" s="68"/>
      <c r="G15" s="68"/>
      <c r="H15" s="68"/>
      <c r="I15" s="61"/>
    </row>
    <row r="16" spans="1:12" ht="18.75" customHeight="1">
      <c r="A16" s="61"/>
      <c r="B16" s="160" t="s">
        <v>406</v>
      </c>
      <c r="C16" s="162">
        <v>2024</v>
      </c>
      <c r="D16" s="162">
        <v>2023</v>
      </c>
      <c r="E16" s="162">
        <v>2022</v>
      </c>
      <c r="F16" s="162">
        <v>2021</v>
      </c>
      <c r="G16" s="162">
        <v>2020</v>
      </c>
      <c r="H16" s="162">
        <v>2019</v>
      </c>
      <c r="I16" s="61"/>
    </row>
    <row r="17" spans="1:9" ht="18.75" customHeight="1">
      <c r="A17" s="61"/>
      <c r="B17" s="52" t="s">
        <v>224</v>
      </c>
      <c r="C17" s="134">
        <v>2</v>
      </c>
      <c r="D17" s="134">
        <v>4.7823593600000001</v>
      </c>
      <c r="E17" s="134">
        <v>2.44</v>
      </c>
      <c r="F17" s="97" t="s">
        <v>194</v>
      </c>
      <c r="G17" s="134">
        <v>0.05</v>
      </c>
      <c r="H17" s="134">
        <v>3.2</v>
      </c>
      <c r="I17" s="61"/>
    </row>
    <row r="18" spans="1:9" ht="18.75" customHeight="1">
      <c r="A18" s="61"/>
      <c r="B18" s="61"/>
      <c r="C18" s="68"/>
      <c r="D18" s="68"/>
      <c r="E18" s="68"/>
      <c r="F18" s="68"/>
      <c r="G18" s="68"/>
      <c r="H18" s="68"/>
      <c r="I18" s="61"/>
    </row>
    <row r="19" spans="1:9" ht="18.75" customHeight="1">
      <c r="A19" s="61"/>
      <c r="B19" s="160" t="s">
        <v>407</v>
      </c>
      <c r="C19" s="162">
        <v>2024</v>
      </c>
      <c r="D19" s="162">
        <v>2023</v>
      </c>
      <c r="E19" s="162">
        <v>2022</v>
      </c>
      <c r="F19" s="162">
        <v>2021</v>
      </c>
      <c r="G19" s="162">
        <v>2020</v>
      </c>
      <c r="H19" s="162">
        <v>2019</v>
      </c>
      <c r="I19" s="61"/>
    </row>
    <row r="20" spans="1:9" ht="18.600000000000001" customHeight="1">
      <c r="A20" s="61"/>
      <c r="B20" s="52" t="s">
        <v>224</v>
      </c>
      <c r="C20" s="91">
        <v>553</v>
      </c>
      <c r="D20" s="91">
        <v>587.67508476</v>
      </c>
      <c r="E20" s="91">
        <v>685.75492999999994</v>
      </c>
      <c r="F20" s="91">
        <v>54</v>
      </c>
      <c r="G20" s="91">
        <v>216</v>
      </c>
      <c r="H20" s="91">
        <v>557</v>
      </c>
      <c r="I20" s="61"/>
    </row>
    <row r="21" spans="1:9" ht="18.600000000000001" customHeight="1">
      <c r="A21" s="61"/>
      <c r="B21" s="61"/>
      <c r="C21" s="68"/>
      <c r="D21" s="68"/>
      <c r="E21" s="68"/>
      <c r="F21" s="68"/>
      <c r="G21" s="68"/>
      <c r="H21" s="68"/>
      <c r="I21" s="61"/>
    </row>
    <row r="22" spans="1:9" ht="18.600000000000001" customHeight="1">
      <c r="A22" s="61"/>
      <c r="B22" s="160" t="s">
        <v>408</v>
      </c>
      <c r="C22" s="162">
        <v>2024</v>
      </c>
      <c r="D22" s="162">
        <v>2023</v>
      </c>
      <c r="E22" s="162">
        <v>2022</v>
      </c>
      <c r="F22" s="162">
        <v>2021</v>
      </c>
      <c r="G22" s="162">
        <v>2020</v>
      </c>
      <c r="H22" s="162">
        <v>2019</v>
      </c>
      <c r="I22" s="61"/>
    </row>
    <row r="23" spans="1:9" ht="18.600000000000001" customHeight="1">
      <c r="A23" s="61"/>
      <c r="B23" s="52" t="s">
        <v>224</v>
      </c>
      <c r="C23" s="91">
        <v>497</v>
      </c>
      <c r="D23" s="91">
        <v>665.47142184999996</v>
      </c>
      <c r="E23" s="91">
        <v>818.88511500000004</v>
      </c>
      <c r="F23" s="91">
        <v>240</v>
      </c>
      <c r="G23" s="91">
        <v>633</v>
      </c>
      <c r="H23" s="91">
        <v>822</v>
      </c>
      <c r="I23" s="61"/>
    </row>
    <row r="24" spans="1:9" ht="18.600000000000001" customHeight="1">
      <c r="A24" s="61"/>
      <c r="B24" s="505" t="s">
        <v>409</v>
      </c>
      <c r="C24" s="505"/>
      <c r="D24" s="505"/>
      <c r="E24" s="505"/>
      <c r="F24" s="505"/>
      <c r="G24" s="505"/>
      <c r="H24" s="505"/>
      <c r="I24" s="61"/>
    </row>
    <row r="25" spans="1:9" ht="18.600000000000001" customHeight="1">
      <c r="A25" s="61"/>
      <c r="B25" s="78"/>
      <c r="C25" s="72"/>
      <c r="D25" s="72"/>
      <c r="E25" s="72"/>
      <c r="F25" s="72"/>
      <c r="G25" s="72"/>
      <c r="H25" s="284"/>
      <c r="I25" s="61"/>
    </row>
    <row r="26" spans="1:9" ht="18.600000000000001" customHeight="1">
      <c r="A26" s="61"/>
      <c r="B26" s="160" t="s">
        <v>410</v>
      </c>
      <c r="C26" s="162">
        <v>2024</v>
      </c>
      <c r="D26" s="162">
        <v>2023</v>
      </c>
      <c r="E26" s="162">
        <v>2022</v>
      </c>
      <c r="F26" s="162">
        <v>2021</v>
      </c>
      <c r="G26" s="162">
        <v>2020</v>
      </c>
      <c r="H26" s="162">
        <v>2019</v>
      </c>
      <c r="I26" s="61"/>
    </row>
    <row r="27" spans="1:9" ht="18.600000000000001" customHeight="1">
      <c r="A27" s="61"/>
      <c r="B27" s="52" t="s">
        <v>224</v>
      </c>
      <c r="C27" s="91">
        <v>38</v>
      </c>
      <c r="D27" s="91">
        <v>38.700000000000003</v>
      </c>
      <c r="E27" s="91">
        <v>52</v>
      </c>
      <c r="F27" s="91">
        <v>82</v>
      </c>
      <c r="G27" s="91">
        <v>75</v>
      </c>
      <c r="H27" s="91">
        <v>59</v>
      </c>
      <c r="I27" s="61"/>
    </row>
    <row r="28" spans="1:9" ht="18.600000000000001" customHeight="1">
      <c r="A28" s="61"/>
      <c r="B28" s="61"/>
      <c r="C28" s="68"/>
      <c r="D28" s="68"/>
      <c r="E28" s="68"/>
      <c r="F28" s="68"/>
      <c r="G28" s="68"/>
      <c r="H28" s="68"/>
      <c r="I28" s="61"/>
    </row>
    <row r="29" spans="1:9" ht="18.600000000000001" customHeight="1">
      <c r="A29" s="61"/>
      <c r="B29" s="160" t="s">
        <v>411</v>
      </c>
      <c r="C29" s="162">
        <v>2024</v>
      </c>
      <c r="D29" s="162">
        <v>2023</v>
      </c>
      <c r="E29" s="162">
        <v>2022</v>
      </c>
      <c r="F29" s="162">
        <v>2021</v>
      </c>
      <c r="G29" s="162">
        <v>2020</v>
      </c>
      <c r="H29" s="162">
        <v>2019</v>
      </c>
      <c r="I29" s="61"/>
    </row>
    <row r="30" spans="1:9" ht="18.600000000000001" customHeight="1">
      <c r="A30" s="61"/>
      <c r="B30" s="52" t="s">
        <v>224</v>
      </c>
      <c r="C30" s="91">
        <v>320</v>
      </c>
      <c r="D30" s="91">
        <v>435.64476000000002</v>
      </c>
      <c r="E30" s="91">
        <v>454.91246999999998</v>
      </c>
      <c r="F30" s="91">
        <v>202</v>
      </c>
      <c r="G30" s="91">
        <v>382</v>
      </c>
      <c r="H30" s="91">
        <v>529</v>
      </c>
      <c r="I30" s="61"/>
    </row>
    <row r="31" spans="1:9" ht="18.600000000000001" customHeight="1">
      <c r="A31" s="61"/>
      <c r="B31" s="61"/>
      <c r="C31" s="68"/>
      <c r="D31" s="68"/>
      <c r="E31" s="68"/>
      <c r="F31" s="68"/>
      <c r="G31" s="68"/>
      <c r="H31" s="68"/>
      <c r="I31" s="61"/>
    </row>
    <row r="32" spans="1:9" ht="18.600000000000001" customHeight="1">
      <c r="A32" s="61"/>
      <c r="B32" s="160" t="s">
        <v>412</v>
      </c>
      <c r="C32" s="162">
        <v>2024</v>
      </c>
      <c r="D32" s="162">
        <v>2023</v>
      </c>
      <c r="E32" s="162">
        <v>2022</v>
      </c>
      <c r="F32" s="162">
        <v>2021</v>
      </c>
      <c r="G32" s="162">
        <v>2020</v>
      </c>
      <c r="H32" s="162">
        <v>2019</v>
      </c>
      <c r="I32" s="61"/>
    </row>
    <row r="33" spans="1:9" ht="18.600000000000001" customHeight="1">
      <c r="A33" s="61"/>
      <c r="B33" s="52" t="s">
        <v>224</v>
      </c>
      <c r="C33" s="91">
        <v>19</v>
      </c>
      <c r="D33" s="91">
        <v>13.225</v>
      </c>
      <c r="E33" s="91">
        <v>18.699000000000002</v>
      </c>
      <c r="F33" s="91">
        <v>6</v>
      </c>
      <c r="G33" s="91">
        <v>27</v>
      </c>
      <c r="H33" s="91">
        <v>27</v>
      </c>
      <c r="I33" s="61"/>
    </row>
    <row r="34" spans="1:9" ht="18.600000000000001" customHeight="1">
      <c r="A34" s="61"/>
      <c r="B34" s="61"/>
      <c r="C34" s="68"/>
      <c r="D34" s="68"/>
      <c r="E34" s="68"/>
      <c r="F34" s="68"/>
      <c r="G34" s="135"/>
      <c r="H34" s="68"/>
      <c r="I34" s="61"/>
    </row>
    <row r="35" spans="1:9" ht="18.600000000000001" customHeight="1">
      <c r="A35" s="61"/>
      <c r="B35" s="160" t="s">
        <v>413</v>
      </c>
      <c r="C35" s="162">
        <v>2024</v>
      </c>
      <c r="D35" s="162">
        <v>2023</v>
      </c>
      <c r="E35" s="162">
        <v>2022</v>
      </c>
      <c r="F35" s="162">
        <v>2021</v>
      </c>
      <c r="G35" s="162">
        <v>2020</v>
      </c>
      <c r="H35" s="162">
        <v>2019</v>
      </c>
      <c r="I35" s="61"/>
    </row>
    <row r="36" spans="1:9" ht="18.600000000000001" customHeight="1">
      <c r="A36" s="61"/>
      <c r="B36" s="52" t="s">
        <v>224</v>
      </c>
      <c r="C36" s="91">
        <v>158</v>
      </c>
      <c r="D36" s="91">
        <v>154.65219999999999</v>
      </c>
      <c r="E36" s="91">
        <v>181.21340000000001</v>
      </c>
      <c r="F36" s="91">
        <v>31</v>
      </c>
      <c r="G36" s="91">
        <v>224</v>
      </c>
      <c r="H36" s="91">
        <v>266</v>
      </c>
      <c r="I36" s="61"/>
    </row>
    <row r="37" spans="1:9" ht="18.600000000000001" customHeight="1">
      <c r="A37" s="61"/>
      <c r="B37" s="61"/>
      <c r="C37" s="68"/>
      <c r="D37" s="68"/>
      <c r="E37" s="68"/>
      <c r="F37" s="68"/>
      <c r="G37" s="68"/>
      <c r="H37" s="68"/>
      <c r="I37" s="61"/>
    </row>
    <row r="38" spans="1:9" ht="18.600000000000001" customHeight="1">
      <c r="A38" s="61"/>
      <c r="B38" s="160" t="s">
        <v>414</v>
      </c>
      <c r="C38" s="162">
        <v>2024</v>
      </c>
      <c r="D38" s="162">
        <v>2023</v>
      </c>
      <c r="E38" s="162">
        <v>2022</v>
      </c>
      <c r="F38" s="162">
        <v>2021</v>
      </c>
      <c r="G38" s="162">
        <v>2020</v>
      </c>
      <c r="H38" s="162">
        <v>2019</v>
      </c>
      <c r="I38" s="61"/>
    </row>
    <row r="39" spans="1:9" ht="18.600000000000001" customHeight="1">
      <c r="A39" s="61"/>
      <c r="B39" s="52" t="s">
        <v>224</v>
      </c>
      <c r="C39" s="91">
        <v>88339</v>
      </c>
      <c r="D39" s="91">
        <v>77558.75</v>
      </c>
      <c r="E39" s="91">
        <v>60935.287300000004</v>
      </c>
      <c r="F39" s="91">
        <v>41998.646000000001</v>
      </c>
      <c r="G39" s="91">
        <v>73305</v>
      </c>
      <c r="H39" s="91">
        <v>92780.46</v>
      </c>
      <c r="I39" s="61"/>
    </row>
    <row r="40" spans="1:9" ht="36" customHeight="1">
      <c r="A40" s="61"/>
      <c r="B40" s="505" t="s">
        <v>415</v>
      </c>
      <c r="C40" s="505"/>
      <c r="D40" s="505"/>
      <c r="E40" s="505"/>
      <c r="F40" s="505"/>
      <c r="G40" s="505"/>
      <c r="H40" s="505"/>
      <c r="I40" s="61"/>
    </row>
    <row r="41" spans="1:9" ht="19.5">
      <c r="A41" s="61"/>
      <c r="B41" s="61"/>
      <c r="C41" s="68"/>
      <c r="D41" s="68"/>
      <c r="E41" s="68"/>
      <c r="F41" s="68"/>
      <c r="G41" s="68"/>
      <c r="H41" s="68"/>
      <c r="I41" s="61"/>
    </row>
  </sheetData>
  <sheetProtection algorithmName="SHA-512" hashValue="fcU39MHmT1X0c1A98fe+5WYITGav3G0vB8hev4NYBg8tssVn6+xjxGfdznyV+ytioBw1UfCBe7FRNXI6pjeckQ==" saltValue="IJr0jDkwMP/ih3xEOGI5vg==" spinCount="100000" sheet="1" objects="1" scenarios="1"/>
  <mergeCells count="8">
    <mergeCell ref="B4:H4"/>
    <mergeCell ref="B12:H12"/>
    <mergeCell ref="B40:H40"/>
    <mergeCell ref="B13:H13"/>
    <mergeCell ref="B14:H14"/>
    <mergeCell ref="B24:H24"/>
    <mergeCell ref="B6:H6"/>
    <mergeCell ref="B8:H8"/>
  </mergeCells>
  <phoneticPr fontId="19" type="noConversion"/>
  <pageMargins left="0.7" right="0.7" top="0.75" bottom="0.75" header="0.3" footer="0.3"/>
  <pageSetup scale="5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6"/>
  </sheetPr>
  <dimension ref="A1:V31"/>
  <sheetViews>
    <sheetView showGridLines="0" zoomScaleNormal="100" workbookViewId="0"/>
  </sheetViews>
  <sheetFormatPr defaultColWidth="9.42578125" defaultRowHeight="14.25"/>
  <cols>
    <col min="1" max="1" width="4.42578125" style="2" customWidth="1"/>
    <col min="2" max="2" width="11.5703125" style="2" customWidth="1"/>
    <col min="3" max="3" width="13.42578125" style="2" customWidth="1"/>
    <col min="4" max="4" width="13.5703125" style="2" customWidth="1"/>
    <col min="5" max="5" width="12.5703125" style="2" customWidth="1"/>
    <col min="6" max="6" width="11.140625" style="2" customWidth="1"/>
    <col min="7" max="7" width="10" style="2" customWidth="1"/>
    <col min="8" max="8" width="10.140625" style="2" customWidth="1"/>
    <col min="9" max="9" width="7.42578125" style="2" customWidth="1"/>
    <col min="10" max="10" width="9.42578125" style="2" customWidth="1"/>
    <col min="11" max="14" width="9.42578125" style="2"/>
    <col min="15" max="15" width="8.5703125" style="2" customWidth="1"/>
    <col min="16" max="17" width="9.42578125" style="2"/>
    <col min="18" max="18" width="8.85546875" style="2" customWidth="1"/>
    <col min="19" max="20" width="9.42578125" style="2"/>
    <col min="21" max="21" width="12.85546875" style="2" customWidth="1"/>
    <col min="22" max="22" width="9.42578125" style="2"/>
    <col min="23" max="23" width="4.5703125" style="2" customWidth="1"/>
    <col min="24" max="16384" width="9.42578125" style="2"/>
  </cols>
  <sheetData>
    <row r="1" spans="1:22" ht="14.45" customHeight="1"/>
    <row r="2" spans="1:22" ht="14.45" customHeight="1"/>
    <row r="3" spans="1:22" ht="14.45" customHeight="1"/>
    <row r="4" spans="1:22" ht="33" customHeight="1">
      <c r="B4" s="531" t="s">
        <v>416</v>
      </c>
      <c r="C4" s="531"/>
      <c r="D4" s="531"/>
      <c r="E4" s="531"/>
      <c r="F4" s="531"/>
      <c r="G4" s="531"/>
      <c r="H4" s="531"/>
      <c r="I4" s="531"/>
      <c r="J4" s="531"/>
      <c r="K4" s="531"/>
      <c r="L4" s="531"/>
      <c r="M4" s="531"/>
      <c r="N4" s="531"/>
      <c r="O4" s="531"/>
      <c r="P4" s="531"/>
      <c r="Q4" s="531"/>
      <c r="R4" s="531"/>
      <c r="S4" s="531"/>
      <c r="T4" s="531"/>
      <c r="U4" s="531"/>
      <c r="V4" s="531"/>
    </row>
    <row r="5" spans="1:22" ht="18.600000000000001" customHeight="1">
      <c r="A5" s="61"/>
      <c r="B5" s="61"/>
      <c r="C5" s="61"/>
      <c r="D5" s="61"/>
      <c r="E5" s="61"/>
      <c r="F5" s="61"/>
      <c r="G5" s="61"/>
      <c r="H5" s="61"/>
      <c r="I5" s="61"/>
      <c r="J5" s="61"/>
      <c r="K5" s="61"/>
      <c r="L5" s="61"/>
      <c r="M5" s="61"/>
      <c r="N5" s="61"/>
      <c r="O5" s="61"/>
      <c r="P5" s="61"/>
      <c r="Q5" s="61"/>
      <c r="R5" s="61"/>
      <c r="S5" s="61"/>
      <c r="T5" s="61"/>
      <c r="U5" s="61"/>
      <c r="V5" s="61"/>
    </row>
    <row r="6" spans="1:22" ht="18.600000000000001" customHeight="1">
      <c r="A6" s="61"/>
      <c r="B6" s="374" t="s">
        <v>417</v>
      </c>
      <c r="C6" s="136"/>
      <c r="D6" s="61"/>
      <c r="E6" s="61"/>
      <c r="F6" s="61"/>
      <c r="G6" s="61"/>
      <c r="H6" s="61"/>
      <c r="I6" s="61"/>
      <c r="J6" s="61"/>
      <c r="K6" s="61"/>
      <c r="L6" s="61"/>
      <c r="M6" s="61"/>
      <c r="N6" s="61"/>
      <c r="O6" s="61"/>
      <c r="P6" s="61"/>
      <c r="Q6" s="61"/>
      <c r="R6" s="61"/>
      <c r="S6" s="61"/>
      <c r="T6" s="61"/>
      <c r="U6" s="61"/>
      <c r="V6" s="61"/>
    </row>
    <row r="7" spans="1:22" ht="18.600000000000001" customHeight="1">
      <c r="A7" s="61"/>
      <c r="B7" s="445" t="s">
        <v>418</v>
      </c>
      <c r="C7" s="445"/>
      <c r="D7" s="445"/>
      <c r="E7" s="445"/>
      <c r="F7" s="445"/>
      <c r="G7" s="445"/>
      <c r="H7" s="445"/>
      <c r="I7" s="445"/>
      <c r="J7" s="445"/>
      <c r="K7" s="445"/>
      <c r="L7" s="445"/>
      <c r="M7" s="445"/>
      <c r="N7" s="445"/>
      <c r="O7" s="445"/>
      <c r="P7" s="445"/>
      <c r="Q7" s="445"/>
      <c r="R7" s="445"/>
      <c r="S7" s="445"/>
      <c r="T7" s="445"/>
      <c r="U7" s="445"/>
      <c r="V7" s="445"/>
    </row>
    <row r="8" spans="1:22" ht="18.600000000000001" customHeight="1">
      <c r="A8" s="61"/>
      <c r="B8" s="445"/>
      <c r="C8" s="445"/>
      <c r="D8" s="445"/>
      <c r="E8" s="445"/>
      <c r="F8" s="445"/>
      <c r="G8" s="445"/>
      <c r="H8" s="445"/>
      <c r="I8" s="445"/>
      <c r="J8" s="445"/>
      <c r="K8" s="445"/>
      <c r="L8" s="445"/>
      <c r="M8" s="445"/>
      <c r="N8" s="445"/>
      <c r="O8" s="445"/>
      <c r="P8" s="445"/>
      <c r="Q8" s="445"/>
      <c r="R8" s="445"/>
      <c r="S8" s="445"/>
      <c r="T8" s="445"/>
      <c r="U8" s="445"/>
      <c r="V8" s="445"/>
    </row>
    <row r="9" spans="1:22" ht="18.600000000000001" customHeight="1">
      <c r="A9" s="61"/>
      <c r="B9" s="445"/>
      <c r="C9" s="445"/>
      <c r="D9" s="445"/>
      <c r="E9" s="445"/>
      <c r="F9" s="445"/>
      <c r="G9" s="445"/>
      <c r="H9" s="445"/>
      <c r="I9" s="445"/>
      <c r="J9" s="445"/>
      <c r="K9" s="445"/>
      <c r="L9" s="445"/>
      <c r="M9" s="445"/>
      <c r="N9" s="445"/>
      <c r="O9" s="445"/>
      <c r="P9" s="445"/>
      <c r="Q9" s="445"/>
      <c r="R9" s="445"/>
      <c r="S9" s="445"/>
      <c r="T9" s="445"/>
      <c r="U9" s="445"/>
      <c r="V9" s="445"/>
    </row>
    <row r="10" spans="1:22" ht="22.5" customHeight="1">
      <c r="A10" s="61"/>
      <c r="B10" s="445"/>
      <c r="C10" s="445"/>
      <c r="D10" s="445"/>
      <c r="E10" s="445"/>
      <c r="F10" s="445"/>
      <c r="G10" s="445"/>
      <c r="H10" s="445"/>
      <c r="I10" s="445"/>
      <c r="J10" s="445"/>
      <c r="K10" s="445"/>
      <c r="L10" s="445"/>
      <c r="M10" s="445"/>
      <c r="N10" s="445"/>
      <c r="O10" s="445"/>
      <c r="P10" s="445"/>
      <c r="Q10" s="445"/>
      <c r="R10" s="445"/>
      <c r="S10" s="445"/>
      <c r="T10" s="445"/>
      <c r="U10" s="445"/>
      <c r="V10" s="445"/>
    </row>
    <row r="11" spans="1:22" s="6" customFormat="1" ht="18.600000000000001" customHeight="1">
      <c r="A11" s="58"/>
      <c r="B11" s="66"/>
      <c r="C11" s="66"/>
      <c r="D11" s="66"/>
      <c r="E11" s="66"/>
      <c r="F11" s="66"/>
      <c r="G11" s="66"/>
      <c r="H11" s="66"/>
      <c r="I11" s="66"/>
      <c r="J11" s="66"/>
      <c r="K11" s="66"/>
      <c r="L11" s="66"/>
      <c r="M11" s="66"/>
      <c r="N11" s="66"/>
      <c r="O11" s="66"/>
      <c r="P11" s="66"/>
      <c r="Q11" s="66"/>
      <c r="R11" s="66"/>
      <c r="S11" s="66"/>
      <c r="T11" s="66"/>
      <c r="U11" s="66"/>
      <c r="V11" s="83"/>
    </row>
    <row r="12" spans="1:22" ht="18.600000000000001" customHeight="1">
      <c r="A12" s="61"/>
      <c r="B12" s="432" t="s">
        <v>44</v>
      </c>
      <c r="C12" s="61"/>
      <c r="D12" s="61"/>
      <c r="E12" s="61"/>
      <c r="F12" s="61"/>
      <c r="G12" s="61"/>
      <c r="H12" s="61"/>
      <c r="I12" s="61"/>
      <c r="J12" s="61"/>
      <c r="K12" s="61"/>
      <c r="L12" s="61"/>
      <c r="M12" s="61"/>
      <c r="N12" s="61"/>
      <c r="O12" s="61"/>
      <c r="P12" s="61"/>
      <c r="Q12" s="61"/>
      <c r="R12" s="61"/>
      <c r="S12" s="61"/>
      <c r="T12" s="61"/>
      <c r="U12" s="61"/>
      <c r="V12" s="61"/>
    </row>
    <row r="13" spans="1:22" ht="18.600000000000001" customHeight="1">
      <c r="A13" s="61"/>
      <c r="B13" s="84" t="s">
        <v>419</v>
      </c>
      <c r="C13" s="84"/>
      <c r="D13" s="84"/>
      <c r="E13" s="84"/>
      <c r="F13" s="84"/>
      <c r="G13" s="84"/>
      <c r="H13" s="532" t="s">
        <v>420</v>
      </c>
      <c r="I13" s="532"/>
      <c r="J13" s="84" t="s">
        <v>421</v>
      </c>
      <c r="K13" s="84"/>
      <c r="L13" s="84"/>
      <c r="M13" s="84"/>
      <c r="N13" s="84"/>
      <c r="O13" s="84"/>
      <c r="P13" s="84"/>
      <c r="Q13" s="84"/>
      <c r="R13" s="433" t="s">
        <v>422</v>
      </c>
      <c r="T13" s="434"/>
      <c r="U13" s="434"/>
      <c r="V13" s="434"/>
    </row>
    <row r="14" spans="1:22" ht="18.600000000000001" customHeight="1">
      <c r="A14" s="61"/>
      <c r="B14" s="84" t="s">
        <v>423</v>
      </c>
      <c r="C14" s="84"/>
      <c r="D14" s="84"/>
      <c r="E14" s="84"/>
      <c r="F14" s="84"/>
      <c r="G14" s="84"/>
      <c r="H14" s="84"/>
      <c r="I14" s="84"/>
      <c r="J14" s="84"/>
      <c r="K14" s="84"/>
      <c r="L14" s="84"/>
      <c r="M14" s="84"/>
      <c r="N14" s="84"/>
      <c r="O14" s="84"/>
      <c r="P14" s="84"/>
      <c r="Q14" s="84"/>
      <c r="R14" s="84"/>
      <c r="S14" s="84"/>
      <c r="T14" s="84"/>
      <c r="U14" s="84"/>
      <c r="V14" s="84"/>
    </row>
    <row r="15" spans="1:22" ht="18.600000000000001" customHeight="1">
      <c r="A15" s="61"/>
      <c r="B15" s="433" t="s">
        <v>424</v>
      </c>
      <c r="C15" s="434"/>
      <c r="D15" s="434"/>
      <c r="E15" s="434"/>
      <c r="F15" s="434"/>
      <c r="G15" s="434"/>
      <c r="H15" s="84"/>
      <c r="I15" s="84"/>
      <c r="J15" s="84"/>
      <c r="K15" s="84"/>
      <c r="L15" s="84"/>
      <c r="M15" s="84"/>
      <c r="N15" s="84"/>
      <c r="O15" s="84"/>
      <c r="P15" s="84"/>
      <c r="Q15" s="84"/>
      <c r="R15" s="84"/>
      <c r="S15" s="84"/>
      <c r="T15" s="84"/>
      <c r="U15" s="84"/>
      <c r="V15" s="84"/>
    </row>
    <row r="16" spans="1:22" ht="18.600000000000001" customHeight="1">
      <c r="A16" s="61"/>
      <c r="B16" s="418"/>
      <c r="C16" s="418"/>
      <c r="D16" s="418"/>
      <c r="E16" s="418"/>
      <c r="F16" s="418"/>
      <c r="G16" s="418"/>
      <c r="H16" s="61"/>
      <c r="I16" s="61"/>
      <c r="J16" s="61"/>
      <c r="K16" s="61"/>
      <c r="L16" s="61"/>
      <c r="M16" s="61"/>
      <c r="N16" s="61"/>
      <c r="O16" s="61"/>
      <c r="P16" s="61"/>
      <c r="Q16" s="61"/>
      <c r="R16" s="61"/>
      <c r="S16" s="61"/>
      <c r="T16" s="61"/>
      <c r="U16" s="61"/>
      <c r="V16" s="61"/>
    </row>
    <row r="17" spans="1:22" ht="18.600000000000001" customHeight="1">
      <c r="A17" s="61"/>
      <c r="B17" s="374" t="s">
        <v>52</v>
      </c>
      <c r="C17" s="61"/>
      <c r="D17" s="61"/>
      <c r="E17" s="61"/>
      <c r="F17" s="61"/>
      <c r="G17" s="61"/>
      <c r="H17" s="61"/>
      <c r="I17" s="61"/>
      <c r="J17" s="61"/>
      <c r="K17" s="61"/>
      <c r="L17" s="61"/>
      <c r="M17" s="61"/>
      <c r="N17" s="61"/>
      <c r="O17" s="61"/>
      <c r="P17" s="61"/>
      <c r="Q17" s="61"/>
      <c r="R17" s="61"/>
      <c r="S17" s="61"/>
      <c r="T17" s="61"/>
      <c r="U17" s="61"/>
      <c r="V17" s="61"/>
    </row>
    <row r="18" spans="1:22" ht="18.600000000000001" customHeight="1">
      <c r="A18" s="61"/>
      <c r="B18" s="445" t="s">
        <v>425</v>
      </c>
      <c r="C18" s="445"/>
      <c r="D18" s="445"/>
      <c r="E18" s="445"/>
      <c r="F18" s="445"/>
      <c r="G18" s="445"/>
      <c r="H18" s="445"/>
      <c r="I18" s="445"/>
      <c r="J18" s="445"/>
      <c r="K18" s="445"/>
      <c r="L18" s="445"/>
      <c r="M18" s="445"/>
      <c r="N18" s="445"/>
      <c r="O18" s="445"/>
      <c r="P18" s="445"/>
      <c r="Q18" s="445"/>
      <c r="R18" s="445"/>
      <c r="S18" s="445"/>
      <c r="T18" s="445"/>
      <c r="U18" s="445"/>
      <c r="V18" s="445"/>
    </row>
    <row r="19" spans="1:22" ht="18.600000000000001" customHeight="1">
      <c r="A19" s="61"/>
      <c r="B19" s="445"/>
      <c r="C19" s="445"/>
      <c r="D19" s="445"/>
      <c r="E19" s="445"/>
      <c r="F19" s="445"/>
      <c r="G19" s="445"/>
      <c r="H19" s="445"/>
      <c r="I19" s="445"/>
      <c r="J19" s="445"/>
      <c r="K19" s="445"/>
      <c r="L19" s="445"/>
      <c r="M19" s="445"/>
      <c r="N19" s="445"/>
      <c r="O19" s="445"/>
      <c r="P19" s="445"/>
      <c r="Q19" s="445"/>
      <c r="R19" s="445"/>
      <c r="S19" s="445"/>
      <c r="T19" s="445"/>
      <c r="U19" s="445"/>
      <c r="V19" s="445"/>
    </row>
    <row r="20" spans="1:22" ht="22.5" customHeight="1">
      <c r="A20" s="61"/>
      <c r="B20" s="445"/>
      <c r="C20" s="445"/>
      <c r="D20" s="445"/>
      <c r="E20" s="445"/>
      <c r="F20" s="445"/>
      <c r="G20" s="445"/>
      <c r="H20" s="445"/>
      <c r="I20" s="445"/>
      <c r="J20" s="445"/>
      <c r="K20" s="445"/>
      <c r="L20" s="445"/>
      <c r="M20" s="445"/>
      <c r="N20" s="445"/>
      <c r="O20" s="445"/>
      <c r="P20" s="445"/>
      <c r="Q20" s="445"/>
      <c r="R20" s="445"/>
      <c r="S20" s="445"/>
      <c r="T20" s="445"/>
      <c r="U20" s="445"/>
      <c r="V20" s="445"/>
    </row>
    <row r="21" spans="1:22" ht="18.600000000000001" customHeight="1">
      <c r="A21" s="61"/>
      <c r="B21" s="62"/>
      <c r="C21" s="62"/>
      <c r="D21" s="62"/>
      <c r="E21" s="62"/>
      <c r="F21" s="62"/>
      <c r="G21" s="62"/>
      <c r="H21" s="62"/>
      <c r="I21" s="62"/>
      <c r="J21" s="62"/>
      <c r="K21" s="62"/>
      <c r="L21" s="62"/>
      <c r="M21" s="62"/>
      <c r="N21" s="62"/>
      <c r="O21" s="62"/>
      <c r="P21" s="62"/>
      <c r="Q21" s="62"/>
      <c r="R21" s="62"/>
      <c r="S21" s="62"/>
      <c r="T21" s="62"/>
      <c r="U21" s="62"/>
      <c r="V21" s="62"/>
    </row>
    <row r="22" spans="1:22" ht="18.600000000000001" customHeight="1">
      <c r="A22" s="61"/>
      <c r="B22" s="374" t="s">
        <v>57</v>
      </c>
      <c r="C22" s="61"/>
      <c r="D22" s="61"/>
      <c r="E22" s="61"/>
      <c r="F22" s="61"/>
      <c r="G22" s="61"/>
      <c r="H22" s="61"/>
      <c r="I22" s="61"/>
      <c r="J22" s="61"/>
      <c r="K22" s="61"/>
      <c r="L22" s="61"/>
      <c r="M22" s="61"/>
      <c r="N22" s="61"/>
      <c r="O22" s="61"/>
      <c r="P22" s="61"/>
      <c r="Q22" s="61"/>
      <c r="R22" s="61"/>
      <c r="S22" s="61"/>
      <c r="T22" s="61"/>
      <c r="U22" s="61"/>
      <c r="V22" s="61"/>
    </row>
    <row r="23" spans="1:22" ht="18.600000000000001" customHeight="1">
      <c r="A23" s="61"/>
      <c r="B23" s="445" t="s">
        <v>426</v>
      </c>
      <c r="C23" s="445"/>
      <c r="D23" s="445"/>
      <c r="E23" s="445"/>
      <c r="F23" s="445"/>
      <c r="G23" s="445"/>
      <c r="H23" s="445"/>
      <c r="I23" s="445"/>
      <c r="J23" s="445"/>
      <c r="K23" s="445"/>
      <c r="L23" s="445"/>
      <c r="M23" s="445"/>
      <c r="N23" s="445"/>
      <c r="O23" s="445"/>
      <c r="P23" s="445"/>
      <c r="Q23" s="445"/>
      <c r="R23" s="445"/>
      <c r="S23" s="445"/>
      <c r="T23" s="445"/>
      <c r="U23" s="445"/>
      <c r="V23" s="445"/>
    </row>
    <row r="24" spans="1:22" ht="18.600000000000001" customHeight="1">
      <c r="A24" s="61"/>
      <c r="B24" s="445"/>
      <c r="C24" s="445"/>
      <c r="D24" s="445"/>
      <c r="E24" s="445"/>
      <c r="F24" s="445"/>
      <c r="G24" s="445"/>
      <c r="H24" s="445"/>
      <c r="I24" s="445"/>
      <c r="J24" s="445"/>
      <c r="K24" s="445"/>
      <c r="L24" s="445"/>
      <c r="M24" s="445"/>
      <c r="N24" s="445"/>
      <c r="O24" s="445"/>
      <c r="P24" s="445"/>
      <c r="Q24" s="445"/>
      <c r="R24" s="445"/>
      <c r="S24" s="445"/>
      <c r="T24" s="445"/>
      <c r="U24" s="445"/>
      <c r="V24" s="445"/>
    </row>
    <row r="25" spans="1:22" ht="18.600000000000001" customHeight="1">
      <c r="A25" s="61"/>
      <c r="B25" s="419" t="s">
        <v>427</v>
      </c>
      <c r="C25" s="420"/>
      <c r="D25" s="62"/>
      <c r="E25" s="62"/>
      <c r="F25" s="62"/>
      <c r="G25" s="62"/>
      <c r="H25" s="62"/>
      <c r="I25" s="62"/>
      <c r="J25" s="62"/>
      <c r="K25" s="62"/>
      <c r="L25" s="62"/>
      <c r="M25" s="62"/>
      <c r="N25" s="62"/>
      <c r="O25" s="62"/>
      <c r="P25" s="62"/>
      <c r="Q25" s="62"/>
      <c r="R25" s="62"/>
      <c r="S25" s="62"/>
      <c r="T25" s="62"/>
      <c r="U25" s="62"/>
      <c r="V25" s="62"/>
    </row>
    <row r="26" spans="1:22" ht="18.600000000000001" customHeight="1">
      <c r="A26" s="61"/>
      <c r="B26" s="62"/>
      <c r="C26" s="62"/>
      <c r="D26" s="62"/>
      <c r="E26" s="62"/>
      <c r="F26" s="62"/>
      <c r="G26" s="62"/>
      <c r="H26" s="62"/>
      <c r="I26" s="62"/>
      <c r="J26" s="62"/>
      <c r="K26" s="62"/>
      <c r="L26" s="62"/>
      <c r="M26" s="62"/>
      <c r="N26" s="62"/>
      <c r="O26" s="62"/>
      <c r="P26" s="62"/>
      <c r="Q26" s="62"/>
      <c r="R26" s="62"/>
      <c r="S26" s="62"/>
      <c r="T26" s="62"/>
      <c r="U26" s="62"/>
      <c r="V26" s="62"/>
    </row>
    <row r="27" spans="1:22" ht="18.600000000000001" customHeight="1">
      <c r="A27" s="61"/>
      <c r="B27" s="374" t="s">
        <v>62</v>
      </c>
      <c r="C27" s="61"/>
      <c r="D27" s="61"/>
      <c r="E27" s="61"/>
      <c r="F27" s="61"/>
      <c r="G27" s="61"/>
      <c r="H27" s="61"/>
      <c r="I27" s="61"/>
      <c r="J27" s="61"/>
      <c r="K27" s="61"/>
      <c r="L27" s="61"/>
      <c r="M27" s="61"/>
      <c r="N27" s="61"/>
      <c r="O27" s="61"/>
      <c r="P27" s="61"/>
      <c r="Q27" s="61"/>
      <c r="R27" s="61"/>
      <c r="S27" s="61"/>
      <c r="T27" s="61"/>
      <c r="U27" s="61"/>
      <c r="V27" s="61"/>
    </row>
    <row r="28" spans="1:22" ht="18.600000000000001" customHeight="1">
      <c r="A28" s="61"/>
      <c r="B28" s="84" t="s">
        <v>428</v>
      </c>
      <c r="C28" s="84"/>
      <c r="D28" s="84"/>
      <c r="E28" s="84"/>
      <c r="F28" s="84"/>
      <c r="G28" s="84"/>
      <c r="H28" s="532" t="s">
        <v>429</v>
      </c>
      <c r="I28" s="532"/>
      <c r="J28" s="532" t="s">
        <v>430</v>
      </c>
      <c r="K28" s="532"/>
      <c r="L28" s="532"/>
      <c r="M28" s="532"/>
      <c r="N28" s="532"/>
      <c r="O28" s="532"/>
      <c r="P28" s="84"/>
      <c r="Q28" s="84"/>
      <c r="R28" s="84"/>
      <c r="S28" s="84"/>
      <c r="T28" s="84"/>
      <c r="U28" s="84"/>
      <c r="V28" s="84"/>
    </row>
    <row r="29" spans="1:22" ht="18.600000000000001" customHeight="1">
      <c r="A29" s="61"/>
      <c r="B29" s="84" t="s">
        <v>431</v>
      </c>
      <c r="C29" s="84"/>
      <c r="D29" s="84"/>
      <c r="E29" s="84"/>
      <c r="F29" s="84"/>
      <c r="G29" s="433" t="s">
        <v>432</v>
      </c>
      <c r="H29" s="435"/>
      <c r="I29" s="84"/>
      <c r="J29" s="84"/>
      <c r="K29" s="84"/>
      <c r="L29" s="84"/>
      <c r="M29" s="84"/>
      <c r="N29" s="84"/>
      <c r="O29" s="84"/>
      <c r="P29" s="84"/>
      <c r="Q29" s="84"/>
      <c r="R29" s="84"/>
      <c r="S29" s="84"/>
      <c r="T29" s="84"/>
      <c r="U29" s="84"/>
      <c r="V29" s="84"/>
    </row>
    <row r="30" spans="1:22" ht="18.600000000000001" customHeight="1">
      <c r="A30" s="61"/>
      <c r="B30" s="445" t="s">
        <v>433</v>
      </c>
      <c r="C30" s="445"/>
      <c r="D30" s="445"/>
      <c r="E30" s="445"/>
      <c r="F30" s="445"/>
      <c r="G30" s="445"/>
      <c r="H30" s="445"/>
      <c r="I30" s="445"/>
      <c r="J30" s="445"/>
      <c r="K30" s="445"/>
      <c r="L30" s="445"/>
      <c r="M30" s="445"/>
      <c r="N30" s="445"/>
      <c r="O30" s="445"/>
      <c r="P30" s="445"/>
      <c r="Q30" s="445"/>
      <c r="R30" s="445"/>
      <c r="S30" s="445"/>
      <c r="T30" s="445"/>
      <c r="U30" s="445"/>
      <c r="V30" s="445"/>
    </row>
    <row r="31" spans="1:22" ht="18.600000000000001" customHeight="1">
      <c r="A31" s="61"/>
      <c r="B31" s="445"/>
      <c r="C31" s="445"/>
      <c r="D31" s="445"/>
      <c r="E31" s="445"/>
      <c r="F31" s="445"/>
      <c r="G31" s="445"/>
      <c r="H31" s="445"/>
      <c r="I31" s="445"/>
      <c r="J31" s="445"/>
      <c r="K31" s="445"/>
      <c r="L31" s="445"/>
      <c r="M31" s="445"/>
      <c r="N31" s="445"/>
      <c r="O31" s="445"/>
      <c r="P31" s="445"/>
      <c r="Q31" s="445"/>
      <c r="R31" s="445"/>
      <c r="S31" s="445"/>
      <c r="T31" s="445"/>
      <c r="U31" s="445"/>
      <c r="V31" s="445"/>
    </row>
  </sheetData>
  <sheetProtection algorithmName="SHA-512" hashValue="NotAP1kukC4C5Om5Wa+MjyWuh7tMa3FUqg+vvlOvbwJKR/aErjsawzwzCRHpVgjlSyP8CcOV5ffs9kudEUHSsg==" saltValue="TwFvpwrjarzN2x0fnbQAbw==" spinCount="100000" sheet="1" objects="1" scenarios="1"/>
  <mergeCells count="8">
    <mergeCell ref="B30:V31"/>
    <mergeCell ref="B4:V4"/>
    <mergeCell ref="H28:I28"/>
    <mergeCell ref="J28:O28"/>
    <mergeCell ref="B7:V10"/>
    <mergeCell ref="H13:I13"/>
    <mergeCell ref="B18:V20"/>
    <mergeCell ref="B23:V24"/>
  </mergeCells>
  <hyperlinks>
    <hyperlink ref="H28" r:id="rId1" xr:uid="{E152238E-F91E-4FE8-89E7-1A8AD47AC941}"/>
    <hyperlink ref="J28" r:id="rId2" display="Sveriges Academikers Centralorganisation (SACO). " xr:uid="{C163825F-10E3-4CFA-8B37-F3650B69F675}"/>
    <hyperlink ref="G29" r:id="rId3" display="is Bankernas Arbetsgivarorganisation (BAO)" xr:uid="{F6F35312-8B1B-4069-975F-A807D2D38015}"/>
    <hyperlink ref="R13" r:id="rId4" display="Finanssektorens Arbejdsgiverforening" xr:uid="{F7F2044C-03C3-4E44-BDEE-36C2B9C0DE6C}"/>
    <hyperlink ref="B15" r:id="rId5" xr:uid="{72726FB4-A3F8-4B61-AFBD-143A2B23F240}"/>
    <hyperlink ref="H13" r:id="rId6" display="Finansforbundet" xr:uid="{B3A34001-4D68-406B-8782-C5E3C5C6DB09}"/>
    <hyperlink ref="B25:C25" r:id="rId7" display="https://www.finansnorge.no/" xr:uid="{BBDC65E5-6D35-425B-8826-45B54BF23652}"/>
  </hyperlinks>
  <pageMargins left="0.7" right="0.7" top="0.75" bottom="0.75" header="0.3" footer="0.3"/>
  <pageSetup scale="42" orientation="portrait" horizontalDpi="90" verticalDpi="90" r:id="rId8"/>
  <drawing r:id="rId9"/>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6"/>
  </sheetPr>
  <dimension ref="A1:T55"/>
  <sheetViews>
    <sheetView showGridLines="0" zoomScaleNormal="100" workbookViewId="0"/>
  </sheetViews>
  <sheetFormatPr defaultColWidth="9.42578125" defaultRowHeight="14.25"/>
  <cols>
    <col min="1" max="1" width="4.42578125" style="2" customWidth="1"/>
    <col min="2" max="20" width="10.5703125" style="2" customWidth="1"/>
    <col min="21" max="16384" width="9.42578125" style="2"/>
  </cols>
  <sheetData>
    <row r="1" spans="1:20" ht="14.45" customHeight="1"/>
    <row r="2" spans="1:20" ht="14.45" customHeight="1">
      <c r="A2" s="24"/>
    </row>
    <row r="3" spans="1:20" ht="14.45" customHeight="1"/>
    <row r="4" spans="1:20" ht="33" customHeight="1">
      <c r="B4" s="447" t="s">
        <v>434</v>
      </c>
      <c r="C4" s="447"/>
      <c r="D4" s="447"/>
      <c r="E4" s="447"/>
      <c r="F4" s="447"/>
      <c r="G4" s="447"/>
      <c r="H4" s="447"/>
      <c r="I4" s="447"/>
      <c r="J4" s="447"/>
      <c r="K4" s="447"/>
      <c r="L4" s="447"/>
      <c r="M4" s="447"/>
      <c r="N4" s="447"/>
      <c r="O4" s="447"/>
      <c r="P4" s="447"/>
      <c r="Q4" s="447"/>
      <c r="R4" s="447"/>
      <c r="S4" s="447"/>
      <c r="T4" s="447"/>
    </row>
    <row r="5" spans="1:20" ht="18.95" customHeight="1">
      <c r="A5" s="61"/>
      <c r="B5" s="61"/>
      <c r="C5" s="61"/>
      <c r="D5" s="61"/>
      <c r="E5" s="61"/>
      <c r="F5" s="61"/>
      <c r="G5" s="61"/>
      <c r="H5" s="61"/>
      <c r="I5" s="61"/>
      <c r="J5" s="61"/>
      <c r="K5" s="61"/>
      <c r="L5" s="61"/>
      <c r="M5" s="61"/>
      <c r="N5" s="61"/>
      <c r="O5" s="61"/>
      <c r="P5" s="61"/>
      <c r="Q5" s="61"/>
      <c r="R5" s="61"/>
      <c r="S5" s="61"/>
      <c r="T5" s="61"/>
    </row>
    <row r="6" spans="1:20" ht="18.600000000000001" customHeight="1">
      <c r="A6" s="61"/>
      <c r="B6" s="534" t="s">
        <v>435</v>
      </c>
      <c r="C6" s="534"/>
      <c r="D6" s="534"/>
      <c r="E6" s="534"/>
      <c r="F6" s="534"/>
      <c r="G6" s="534"/>
      <c r="H6" s="534"/>
      <c r="I6" s="534"/>
      <c r="J6" s="534"/>
      <c r="K6" s="534"/>
      <c r="L6" s="534"/>
      <c r="M6" s="534"/>
      <c r="N6" s="534"/>
      <c r="O6" s="534"/>
      <c r="P6" s="534"/>
      <c r="Q6" s="534"/>
      <c r="R6" s="534"/>
      <c r="S6" s="534"/>
      <c r="T6" s="534"/>
    </row>
    <row r="7" spans="1:20" ht="18.600000000000001" customHeight="1">
      <c r="A7" s="61"/>
      <c r="B7" s="374" t="s">
        <v>44</v>
      </c>
      <c r="C7" s="84"/>
      <c r="D7" s="84"/>
      <c r="E7" s="84"/>
      <c r="F7" s="84"/>
      <c r="G7" s="84"/>
      <c r="H7" s="84"/>
      <c r="I7" s="84"/>
      <c r="J7" s="84"/>
      <c r="K7" s="84"/>
      <c r="L7" s="84"/>
      <c r="M7" s="84"/>
      <c r="N7" s="84"/>
      <c r="O7" s="84"/>
      <c r="P7" s="84"/>
      <c r="Q7" s="84"/>
      <c r="R7" s="84"/>
      <c r="S7" s="84"/>
      <c r="T7" s="84"/>
    </row>
    <row r="8" spans="1:20" ht="26.1" customHeight="1">
      <c r="A8" s="61"/>
      <c r="B8" s="445" t="s">
        <v>436</v>
      </c>
      <c r="C8" s="445"/>
      <c r="D8" s="445"/>
      <c r="E8" s="445"/>
      <c r="F8" s="445"/>
      <c r="G8" s="445"/>
      <c r="H8" s="445"/>
      <c r="I8" s="445"/>
      <c r="J8" s="445"/>
      <c r="K8" s="445"/>
      <c r="L8" s="445"/>
      <c r="M8" s="445"/>
      <c r="N8" s="445"/>
      <c r="O8" s="445"/>
      <c r="P8" s="445"/>
      <c r="Q8" s="445"/>
      <c r="R8" s="445"/>
      <c r="S8" s="445"/>
      <c r="T8" s="445"/>
    </row>
    <row r="9" spans="1:20" ht="26.1" customHeight="1">
      <c r="A9" s="61"/>
      <c r="B9" s="445"/>
      <c r="C9" s="445"/>
      <c r="D9" s="445"/>
      <c r="E9" s="445"/>
      <c r="F9" s="445"/>
      <c r="G9" s="445"/>
      <c r="H9" s="445"/>
      <c r="I9" s="445"/>
      <c r="J9" s="445"/>
      <c r="K9" s="445"/>
      <c r="L9" s="445"/>
      <c r="M9" s="445"/>
      <c r="N9" s="445"/>
      <c r="O9" s="445"/>
      <c r="P9" s="445"/>
      <c r="Q9" s="445"/>
      <c r="R9" s="445"/>
      <c r="S9" s="445"/>
      <c r="T9" s="445"/>
    </row>
    <row r="10" spans="1:20" ht="26.1" customHeight="1">
      <c r="A10" s="61"/>
      <c r="B10" s="445"/>
      <c r="C10" s="445"/>
      <c r="D10" s="445"/>
      <c r="E10" s="445"/>
      <c r="F10" s="445"/>
      <c r="G10" s="445"/>
      <c r="H10" s="445"/>
      <c r="I10" s="445"/>
      <c r="J10" s="445"/>
      <c r="K10" s="445"/>
      <c r="L10" s="445"/>
      <c r="M10" s="445"/>
      <c r="N10" s="445"/>
      <c r="O10" s="445"/>
      <c r="P10" s="445"/>
      <c r="Q10" s="445"/>
      <c r="R10" s="445"/>
      <c r="S10" s="445"/>
      <c r="T10" s="445"/>
    </row>
    <row r="11" spans="1:20" ht="26.1" customHeight="1">
      <c r="A11" s="61"/>
      <c r="B11" s="445"/>
      <c r="C11" s="445"/>
      <c r="D11" s="445"/>
      <c r="E11" s="445"/>
      <c r="F11" s="445"/>
      <c r="G11" s="445"/>
      <c r="H11" s="445"/>
      <c r="I11" s="445"/>
      <c r="J11" s="445"/>
      <c r="K11" s="445"/>
      <c r="L11" s="445"/>
      <c r="M11" s="445"/>
      <c r="N11" s="445"/>
      <c r="O11" s="445"/>
      <c r="P11" s="445"/>
      <c r="Q11" s="445"/>
      <c r="R11" s="445"/>
      <c r="S11" s="445"/>
      <c r="T11" s="445"/>
    </row>
    <row r="12" spans="1:20" ht="26.1" customHeight="1">
      <c r="A12" s="61"/>
      <c r="B12" s="445"/>
      <c r="C12" s="445"/>
      <c r="D12" s="445"/>
      <c r="E12" s="445"/>
      <c r="F12" s="445"/>
      <c r="G12" s="445"/>
      <c r="H12" s="445"/>
      <c r="I12" s="445"/>
      <c r="J12" s="445"/>
      <c r="K12" s="445"/>
      <c r="L12" s="445"/>
      <c r="M12" s="445"/>
      <c r="N12" s="445"/>
      <c r="O12" s="445"/>
      <c r="P12" s="445"/>
      <c r="Q12" s="445"/>
      <c r="R12" s="445"/>
      <c r="S12" s="445"/>
      <c r="T12" s="445"/>
    </row>
    <row r="13" spans="1:20" ht="26.1" customHeight="1">
      <c r="A13" s="61"/>
      <c r="B13" s="445"/>
      <c r="C13" s="445"/>
      <c r="D13" s="445"/>
      <c r="E13" s="445"/>
      <c r="F13" s="445"/>
      <c r="G13" s="445"/>
      <c r="H13" s="445"/>
      <c r="I13" s="445"/>
      <c r="J13" s="445"/>
      <c r="K13" s="445"/>
      <c r="L13" s="445"/>
      <c r="M13" s="445"/>
      <c r="N13" s="445"/>
      <c r="O13" s="445"/>
      <c r="P13" s="445"/>
      <c r="Q13" s="445"/>
      <c r="R13" s="445"/>
      <c r="S13" s="445"/>
      <c r="T13" s="445"/>
    </row>
    <row r="14" spans="1:20" ht="26.1" customHeight="1">
      <c r="A14" s="61"/>
      <c r="B14" s="445"/>
      <c r="C14" s="445"/>
      <c r="D14" s="445"/>
      <c r="E14" s="445"/>
      <c r="F14" s="445"/>
      <c r="G14" s="445"/>
      <c r="H14" s="445"/>
      <c r="I14" s="445"/>
      <c r="J14" s="445"/>
      <c r="K14" s="445"/>
      <c r="L14" s="445"/>
      <c r="M14" s="445"/>
      <c r="N14" s="445"/>
      <c r="O14" s="445"/>
      <c r="P14" s="445"/>
      <c r="Q14" s="445"/>
      <c r="R14" s="445"/>
      <c r="S14" s="445"/>
      <c r="T14" s="445"/>
    </row>
    <row r="15" spans="1:20" ht="26.1" customHeight="1">
      <c r="A15" s="61"/>
      <c r="B15" s="445"/>
      <c r="C15" s="445"/>
      <c r="D15" s="445"/>
      <c r="E15" s="445"/>
      <c r="F15" s="445"/>
      <c r="G15" s="445"/>
      <c r="H15" s="445"/>
      <c r="I15" s="445"/>
      <c r="J15" s="445"/>
      <c r="K15" s="445"/>
      <c r="L15" s="445"/>
      <c r="M15" s="445"/>
      <c r="N15" s="445"/>
      <c r="O15" s="445"/>
      <c r="P15" s="445"/>
      <c r="Q15" s="445"/>
      <c r="R15" s="445"/>
      <c r="S15" s="445"/>
      <c r="T15" s="445"/>
    </row>
    <row r="16" spans="1:20" ht="18.600000000000001" customHeight="1">
      <c r="A16" s="61"/>
      <c r="B16" s="533" t="s">
        <v>437</v>
      </c>
      <c r="C16" s="533"/>
      <c r="D16" s="533"/>
      <c r="E16" s="533"/>
      <c r="F16" s="137"/>
      <c r="G16" s="137"/>
      <c r="H16" s="137"/>
      <c r="I16" s="137"/>
      <c r="J16" s="137"/>
      <c r="K16" s="137"/>
      <c r="L16" s="137"/>
      <c r="M16" s="137"/>
      <c r="N16" s="137"/>
      <c r="O16" s="137"/>
      <c r="P16" s="137"/>
      <c r="Q16" s="137"/>
      <c r="R16" s="137"/>
      <c r="S16" s="137"/>
      <c r="T16" s="137"/>
    </row>
    <row r="17" spans="1:20" ht="18.600000000000001" customHeight="1">
      <c r="A17" s="61"/>
      <c r="B17" s="138"/>
      <c r="C17" s="61"/>
      <c r="D17" s="61"/>
      <c r="E17" s="61"/>
      <c r="F17" s="61"/>
      <c r="G17" s="61"/>
      <c r="H17" s="61"/>
      <c r="I17" s="61"/>
      <c r="J17" s="61"/>
      <c r="K17" s="61"/>
      <c r="L17" s="61"/>
      <c r="M17" s="61"/>
      <c r="N17" s="61"/>
      <c r="O17" s="61"/>
      <c r="P17" s="61"/>
      <c r="Q17" s="61"/>
      <c r="R17" s="61"/>
      <c r="S17" s="61"/>
      <c r="T17" s="61"/>
    </row>
    <row r="18" spans="1:20" ht="18.600000000000001" customHeight="1">
      <c r="A18" s="61"/>
      <c r="B18" s="374" t="s">
        <v>52</v>
      </c>
      <c r="C18" s="61"/>
      <c r="D18" s="61"/>
      <c r="E18" s="61"/>
      <c r="F18" s="61"/>
      <c r="G18" s="61"/>
      <c r="H18" s="61"/>
      <c r="I18" s="61"/>
      <c r="J18" s="61"/>
      <c r="K18" s="61"/>
      <c r="L18" s="61"/>
      <c r="M18" s="61"/>
      <c r="N18" s="61"/>
      <c r="O18" s="61"/>
      <c r="P18" s="61"/>
      <c r="Q18" s="61"/>
      <c r="R18" s="61"/>
      <c r="S18" s="61"/>
      <c r="T18" s="61"/>
    </row>
    <row r="19" spans="1:20" ht="26.45" customHeight="1">
      <c r="A19" s="61"/>
      <c r="B19" s="445" t="s">
        <v>438</v>
      </c>
      <c r="C19" s="534"/>
      <c r="D19" s="534"/>
      <c r="E19" s="534"/>
      <c r="F19" s="534"/>
      <c r="G19" s="534"/>
      <c r="H19" s="534"/>
      <c r="I19" s="534"/>
      <c r="J19" s="534"/>
      <c r="K19" s="534"/>
      <c r="L19" s="534"/>
      <c r="M19" s="534"/>
      <c r="N19" s="534"/>
      <c r="O19" s="534"/>
      <c r="P19" s="534"/>
      <c r="Q19" s="534"/>
      <c r="R19" s="534"/>
      <c r="S19" s="534"/>
      <c r="T19" s="534"/>
    </row>
    <row r="20" spans="1:20" ht="26.45" customHeight="1">
      <c r="A20" s="61"/>
      <c r="B20" s="534"/>
      <c r="C20" s="534"/>
      <c r="D20" s="534"/>
      <c r="E20" s="534"/>
      <c r="F20" s="534"/>
      <c r="G20" s="534"/>
      <c r="H20" s="534"/>
      <c r="I20" s="534"/>
      <c r="J20" s="534"/>
      <c r="K20" s="534"/>
      <c r="L20" s="534"/>
      <c r="M20" s="534"/>
      <c r="N20" s="534"/>
      <c r="O20" s="534"/>
      <c r="P20" s="534"/>
      <c r="Q20" s="534"/>
      <c r="R20" s="534"/>
      <c r="S20" s="534"/>
      <c r="T20" s="534"/>
    </row>
    <row r="21" spans="1:20" ht="26.45" customHeight="1">
      <c r="A21" s="61"/>
      <c r="B21" s="534"/>
      <c r="C21" s="534"/>
      <c r="D21" s="534"/>
      <c r="E21" s="534"/>
      <c r="F21" s="534"/>
      <c r="G21" s="534"/>
      <c r="H21" s="534"/>
      <c r="I21" s="534"/>
      <c r="J21" s="534"/>
      <c r="K21" s="534"/>
      <c r="L21" s="534"/>
      <c r="M21" s="534"/>
      <c r="N21" s="534"/>
      <c r="O21" s="534"/>
      <c r="P21" s="534"/>
      <c r="Q21" s="534"/>
      <c r="R21" s="534"/>
      <c r="S21" s="534"/>
      <c r="T21" s="534"/>
    </row>
    <row r="22" spans="1:20" ht="26.45" customHeight="1">
      <c r="A22" s="61"/>
      <c r="B22" s="534"/>
      <c r="C22" s="534"/>
      <c r="D22" s="534"/>
      <c r="E22" s="534"/>
      <c r="F22" s="534"/>
      <c r="G22" s="534"/>
      <c r="H22" s="534"/>
      <c r="I22" s="534"/>
      <c r="J22" s="534"/>
      <c r="K22" s="534"/>
      <c r="L22" s="534"/>
      <c r="M22" s="534"/>
      <c r="N22" s="534"/>
      <c r="O22" s="534"/>
      <c r="P22" s="534"/>
      <c r="Q22" s="534"/>
      <c r="R22" s="534"/>
      <c r="S22" s="534"/>
      <c r="T22" s="534"/>
    </row>
    <row r="23" spans="1:20" ht="30" customHeight="1">
      <c r="A23" s="61"/>
      <c r="B23" s="534"/>
      <c r="C23" s="534"/>
      <c r="D23" s="534"/>
      <c r="E23" s="534"/>
      <c r="F23" s="534"/>
      <c r="G23" s="534"/>
      <c r="H23" s="534"/>
      <c r="I23" s="534"/>
      <c r="J23" s="534"/>
      <c r="K23" s="534"/>
      <c r="L23" s="534"/>
      <c r="M23" s="534"/>
      <c r="N23" s="534"/>
      <c r="O23" s="534"/>
      <c r="P23" s="534"/>
      <c r="Q23" s="534"/>
      <c r="R23" s="534"/>
      <c r="S23" s="534"/>
      <c r="T23" s="534"/>
    </row>
    <row r="24" spans="1:20" ht="30" customHeight="1">
      <c r="A24" s="61"/>
      <c r="B24" s="421"/>
      <c r="C24" s="421"/>
      <c r="D24" s="421"/>
      <c r="E24" s="421"/>
      <c r="F24" s="421"/>
      <c r="G24" s="421"/>
      <c r="H24" s="421"/>
      <c r="I24" s="421"/>
      <c r="J24" s="421"/>
      <c r="K24" s="421"/>
      <c r="L24" s="421"/>
      <c r="M24" s="421"/>
      <c r="N24" s="421"/>
      <c r="O24" s="421"/>
      <c r="P24" s="421"/>
      <c r="Q24" s="421"/>
      <c r="R24" s="421"/>
      <c r="S24" s="421"/>
      <c r="T24" s="421"/>
    </row>
    <row r="25" spans="1:20" ht="18.600000000000001" customHeight="1">
      <c r="A25" s="61"/>
      <c r="B25" s="374" t="s">
        <v>227</v>
      </c>
      <c r="C25" s="61"/>
      <c r="D25" s="61"/>
      <c r="E25" s="61"/>
      <c r="F25" s="61"/>
      <c r="G25" s="61"/>
      <c r="H25" s="61"/>
      <c r="I25" s="61"/>
      <c r="J25" s="61"/>
      <c r="K25" s="61"/>
      <c r="L25" s="61"/>
      <c r="M25" s="61"/>
      <c r="N25" s="61"/>
      <c r="O25" s="61"/>
      <c r="P25" s="61"/>
      <c r="Q25" s="61"/>
      <c r="R25" s="61"/>
      <c r="S25" s="61"/>
      <c r="T25" s="61"/>
    </row>
    <row r="26" spans="1:20" ht="26.1" customHeight="1">
      <c r="A26" s="61"/>
      <c r="B26" s="445" t="s">
        <v>439</v>
      </c>
      <c r="C26" s="445"/>
      <c r="D26" s="445"/>
      <c r="E26" s="445"/>
      <c r="F26" s="445"/>
      <c r="G26" s="445"/>
      <c r="H26" s="445"/>
      <c r="I26" s="445"/>
      <c r="J26" s="445"/>
      <c r="K26" s="445"/>
      <c r="L26" s="445"/>
      <c r="M26" s="445"/>
      <c r="N26" s="445"/>
      <c r="O26" s="445"/>
      <c r="P26" s="445"/>
      <c r="Q26" s="445"/>
      <c r="R26" s="445"/>
      <c r="S26" s="445"/>
      <c r="T26" s="445"/>
    </row>
    <row r="27" spans="1:20" ht="26.1" customHeight="1">
      <c r="A27" s="61"/>
      <c r="B27" s="445"/>
      <c r="C27" s="445"/>
      <c r="D27" s="445"/>
      <c r="E27" s="445"/>
      <c r="F27" s="445"/>
      <c r="G27" s="445"/>
      <c r="H27" s="445"/>
      <c r="I27" s="445"/>
      <c r="J27" s="445"/>
      <c r="K27" s="445"/>
      <c r="L27" s="445"/>
      <c r="M27" s="445"/>
      <c r="N27" s="445"/>
      <c r="O27" s="445"/>
      <c r="P27" s="445"/>
      <c r="Q27" s="445"/>
      <c r="R27" s="445"/>
      <c r="S27" s="445"/>
      <c r="T27" s="445"/>
    </row>
    <row r="28" spans="1:20" ht="26.1" customHeight="1">
      <c r="A28" s="61"/>
      <c r="B28" s="445"/>
      <c r="C28" s="445"/>
      <c r="D28" s="445"/>
      <c r="E28" s="445"/>
      <c r="F28" s="445"/>
      <c r="G28" s="445"/>
      <c r="H28" s="445"/>
      <c r="I28" s="445"/>
      <c r="J28" s="445"/>
      <c r="K28" s="445"/>
      <c r="L28" s="445"/>
      <c r="M28" s="445"/>
      <c r="N28" s="445"/>
      <c r="O28" s="445"/>
      <c r="P28" s="445"/>
      <c r="Q28" s="445"/>
      <c r="R28" s="445"/>
      <c r="S28" s="445"/>
      <c r="T28" s="445"/>
    </row>
    <row r="29" spans="1:20" ht="18.600000000000001" customHeight="1">
      <c r="A29" s="61"/>
      <c r="B29" s="158" t="s">
        <v>440</v>
      </c>
      <c r="C29" s="61"/>
      <c r="D29" s="61"/>
      <c r="E29" s="61"/>
      <c r="F29" s="61"/>
      <c r="G29" s="61"/>
      <c r="H29" s="61"/>
      <c r="I29" s="61"/>
      <c r="J29" s="61"/>
      <c r="K29" s="61"/>
      <c r="L29" s="61"/>
      <c r="M29" s="61"/>
      <c r="N29" s="61"/>
      <c r="O29" s="61"/>
      <c r="P29" s="61"/>
      <c r="Q29" s="61"/>
      <c r="R29" s="61"/>
      <c r="S29" s="61"/>
      <c r="T29" s="61"/>
    </row>
    <row r="30" spans="1:20" ht="18.600000000000001" customHeight="1">
      <c r="A30" s="61"/>
      <c r="B30" s="138"/>
      <c r="C30" s="61"/>
      <c r="D30" s="61"/>
      <c r="E30" s="61"/>
      <c r="F30" s="61"/>
      <c r="G30" s="61"/>
      <c r="H30" s="61"/>
      <c r="I30" s="61"/>
      <c r="J30" s="61"/>
      <c r="K30" s="61"/>
      <c r="L30" s="61"/>
      <c r="M30" s="61"/>
      <c r="N30" s="61"/>
      <c r="O30" s="61"/>
      <c r="P30" s="61"/>
      <c r="Q30" s="61"/>
      <c r="R30" s="61"/>
      <c r="S30" s="61"/>
      <c r="T30" s="61"/>
    </row>
    <row r="31" spans="1:20" ht="18.600000000000001" customHeight="1">
      <c r="A31" s="61"/>
      <c r="B31" s="374" t="s">
        <v>57</v>
      </c>
      <c r="C31" s="61"/>
      <c r="D31" s="61"/>
      <c r="E31" s="61"/>
      <c r="F31" s="61"/>
      <c r="G31" s="61"/>
      <c r="H31" s="61"/>
      <c r="I31" s="61"/>
      <c r="J31" s="61"/>
      <c r="K31" s="61"/>
      <c r="L31" s="61"/>
      <c r="M31" s="61"/>
      <c r="N31" s="61"/>
      <c r="O31" s="61"/>
      <c r="P31" s="61"/>
      <c r="Q31" s="61"/>
      <c r="R31" s="61"/>
      <c r="S31" s="61"/>
      <c r="T31" s="61"/>
    </row>
    <row r="32" spans="1:20" ht="33" customHeight="1">
      <c r="A32" s="61"/>
      <c r="B32" s="445" t="s">
        <v>441</v>
      </c>
      <c r="C32" s="445"/>
      <c r="D32" s="445"/>
      <c r="E32" s="445"/>
      <c r="F32" s="445"/>
      <c r="G32" s="445"/>
      <c r="H32" s="445"/>
      <c r="I32" s="445"/>
      <c r="J32" s="445"/>
      <c r="K32" s="445"/>
      <c r="L32" s="445"/>
      <c r="M32" s="445"/>
      <c r="N32" s="445"/>
      <c r="O32" s="445"/>
      <c r="P32" s="445"/>
      <c r="Q32" s="445"/>
      <c r="R32" s="445"/>
      <c r="S32" s="445"/>
      <c r="T32" s="445"/>
    </row>
    <row r="33" spans="1:20" ht="33" customHeight="1">
      <c r="A33" s="61"/>
      <c r="B33" s="445"/>
      <c r="C33" s="445"/>
      <c r="D33" s="445"/>
      <c r="E33" s="445"/>
      <c r="F33" s="445"/>
      <c r="G33" s="445"/>
      <c r="H33" s="445"/>
      <c r="I33" s="445"/>
      <c r="J33" s="445"/>
      <c r="K33" s="445"/>
      <c r="L33" s="445"/>
      <c r="M33" s="445"/>
      <c r="N33" s="445"/>
      <c r="O33" s="445"/>
      <c r="P33" s="445"/>
      <c r="Q33" s="445"/>
      <c r="R33" s="445"/>
      <c r="S33" s="445"/>
      <c r="T33" s="445"/>
    </row>
    <row r="34" spans="1:20" ht="33" customHeight="1">
      <c r="A34" s="61"/>
      <c r="B34" s="445"/>
      <c r="C34" s="445"/>
      <c r="D34" s="445"/>
      <c r="E34" s="445"/>
      <c r="F34" s="445"/>
      <c r="G34" s="445"/>
      <c r="H34" s="445"/>
      <c r="I34" s="445"/>
      <c r="J34" s="445"/>
      <c r="K34" s="445"/>
      <c r="L34" s="445"/>
      <c r="M34" s="445"/>
      <c r="N34" s="445"/>
      <c r="O34" s="445"/>
      <c r="P34" s="445"/>
      <c r="Q34" s="445"/>
      <c r="R34" s="445"/>
      <c r="S34" s="445"/>
      <c r="T34" s="445"/>
    </row>
    <row r="35" spans="1:20" ht="37.5" customHeight="1">
      <c r="A35" s="61"/>
      <c r="B35" s="445"/>
      <c r="C35" s="445"/>
      <c r="D35" s="445"/>
      <c r="E35" s="445"/>
      <c r="F35" s="445"/>
      <c r="G35" s="445"/>
      <c r="H35" s="445"/>
      <c r="I35" s="445"/>
      <c r="J35" s="445"/>
      <c r="K35" s="445"/>
      <c r="L35" s="445"/>
      <c r="M35" s="445"/>
      <c r="N35" s="445"/>
      <c r="O35" s="445"/>
      <c r="P35" s="445"/>
      <c r="Q35" s="445"/>
      <c r="R35" s="445"/>
      <c r="S35" s="445"/>
      <c r="T35" s="445"/>
    </row>
    <row r="36" spans="1:20" ht="19.5">
      <c r="A36" s="61"/>
      <c r="B36" s="61"/>
      <c r="C36" s="61"/>
      <c r="D36" s="61"/>
      <c r="E36" s="61"/>
      <c r="F36" s="61"/>
      <c r="G36" s="61"/>
      <c r="H36" s="61"/>
      <c r="I36" s="61"/>
      <c r="J36" s="61"/>
      <c r="K36" s="61"/>
      <c r="L36" s="61"/>
      <c r="M36" s="61"/>
      <c r="N36" s="61"/>
      <c r="O36" s="61"/>
      <c r="P36" s="61"/>
      <c r="Q36" s="61"/>
      <c r="R36" s="61"/>
      <c r="S36" s="61"/>
      <c r="T36" s="61"/>
    </row>
    <row r="37" spans="1:20" ht="18.600000000000001" customHeight="1">
      <c r="A37" s="61"/>
      <c r="B37" s="374" t="s">
        <v>62</v>
      </c>
      <c r="C37" s="61"/>
      <c r="D37" s="61"/>
      <c r="E37" s="61"/>
      <c r="F37" s="61"/>
      <c r="G37" s="61"/>
      <c r="H37" s="61"/>
      <c r="I37" s="61"/>
      <c r="J37" s="61"/>
      <c r="K37" s="61"/>
      <c r="L37" s="61"/>
      <c r="M37" s="61"/>
      <c r="N37" s="61"/>
      <c r="O37" s="61"/>
      <c r="P37" s="61"/>
      <c r="Q37" s="61"/>
      <c r="R37" s="61"/>
      <c r="S37" s="61"/>
      <c r="T37" s="61"/>
    </row>
    <row r="38" spans="1:20" ht="18.600000000000001" customHeight="1">
      <c r="A38" s="61"/>
      <c r="B38" s="445" t="s">
        <v>442</v>
      </c>
      <c r="C38" s="445"/>
      <c r="D38" s="445"/>
      <c r="E38" s="445"/>
      <c r="F38" s="445"/>
      <c r="G38" s="445"/>
      <c r="H38" s="445"/>
      <c r="I38" s="445"/>
      <c r="J38" s="445"/>
      <c r="K38" s="445"/>
      <c r="L38" s="445"/>
      <c r="M38" s="445"/>
      <c r="N38" s="445"/>
      <c r="O38" s="445"/>
      <c r="P38" s="445"/>
      <c r="Q38" s="445"/>
      <c r="R38" s="445"/>
      <c r="S38" s="445"/>
      <c r="T38" s="445"/>
    </row>
    <row r="39" spans="1:20" ht="18.600000000000001" customHeight="1">
      <c r="A39" s="61"/>
      <c r="B39" s="445"/>
      <c r="C39" s="445"/>
      <c r="D39" s="445"/>
      <c r="E39" s="445"/>
      <c r="F39" s="445"/>
      <c r="G39" s="445"/>
      <c r="H39" s="445"/>
      <c r="I39" s="445"/>
      <c r="J39" s="445"/>
      <c r="K39" s="445"/>
      <c r="L39" s="445"/>
      <c r="M39" s="445"/>
      <c r="N39" s="445"/>
      <c r="O39" s="445"/>
      <c r="P39" s="445"/>
      <c r="Q39" s="445"/>
      <c r="R39" s="445"/>
      <c r="S39" s="445"/>
      <c r="T39" s="445"/>
    </row>
    <row r="40" spans="1:20" ht="18.600000000000001" customHeight="1">
      <c r="A40" s="61"/>
      <c r="B40" s="445"/>
      <c r="C40" s="445"/>
      <c r="D40" s="445"/>
      <c r="E40" s="445"/>
      <c r="F40" s="445"/>
      <c r="G40" s="445"/>
      <c r="H40" s="445"/>
      <c r="I40" s="445"/>
      <c r="J40" s="445"/>
      <c r="K40" s="445"/>
      <c r="L40" s="445"/>
      <c r="M40" s="445"/>
      <c r="N40" s="445"/>
      <c r="O40" s="445"/>
      <c r="P40" s="445"/>
      <c r="Q40" s="445"/>
      <c r="R40" s="445"/>
      <c r="S40" s="445"/>
      <c r="T40" s="445"/>
    </row>
    <row r="41" spans="1:20" ht="18.600000000000001" customHeight="1">
      <c r="A41" s="61"/>
      <c r="B41" s="445"/>
      <c r="C41" s="445"/>
      <c r="D41" s="445"/>
      <c r="E41" s="445"/>
      <c r="F41" s="445"/>
      <c r="G41" s="445"/>
      <c r="H41" s="445"/>
      <c r="I41" s="445"/>
      <c r="J41" s="445"/>
      <c r="K41" s="445"/>
      <c r="L41" s="445"/>
      <c r="M41" s="445"/>
      <c r="N41" s="445"/>
      <c r="O41" s="445"/>
      <c r="P41" s="445"/>
      <c r="Q41" s="445"/>
      <c r="R41" s="445"/>
      <c r="S41" s="445"/>
      <c r="T41" s="445"/>
    </row>
    <row r="42" spans="1:20" ht="18.600000000000001" customHeight="1">
      <c r="A42" s="61"/>
      <c r="B42" s="445"/>
      <c r="C42" s="445"/>
      <c r="D42" s="445"/>
      <c r="E42" s="445"/>
      <c r="F42" s="445"/>
      <c r="G42" s="445"/>
      <c r="H42" s="445"/>
      <c r="I42" s="445"/>
      <c r="J42" s="445"/>
      <c r="K42" s="445"/>
      <c r="L42" s="445"/>
      <c r="M42" s="445"/>
      <c r="N42" s="445"/>
      <c r="O42" s="445"/>
      <c r="P42" s="445"/>
      <c r="Q42" s="445"/>
      <c r="R42" s="445"/>
      <c r="S42" s="445"/>
      <c r="T42" s="445"/>
    </row>
    <row r="43" spans="1:20" ht="18.600000000000001" customHeight="1">
      <c r="A43" s="61"/>
      <c r="B43" s="445"/>
      <c r="C43" s="445"/>
      <c r="D43" s="445"/>
      <c r="E43" s="445"/>
      <c r="F43" s="445"/>
      <c r="G43" s="445"/>
      <c r="H43" s="445"/>
      <c r="I43" s="445"/>
      <c r="J43" s="445"/>
      <c r="K43" s="445"/>
      <c r="L43" s="445"/>
      <c r="M43" s="445"/>
      <c r="N43" s="445"/>
      <c r="O43" s="445"/>
      <c r="P43" s="445"/>
      <c r="Q43" s="445"/>
      <c r="R43" s="445"/>
      <c r="S43" s="445"/>
      <c r="T43" s="445"/>
    </row>
    <row r="44" spans="1:20" ht="18.600000000000001" customHeight="1">
      <c r="A44" s="61"/>
      <c r="B44" s="445"/>
      <c r="C44" s="445"/>
      <c r="D44" s="445"/>
      <c r="E44" s="445"/>
      <c r="F44" s="445"/>
      <c r="G44" s="445"/>
      <c r="H44" s="445"/>
      <c r="I44" s="445"/>
      <c r="J44" s="445"/>
      <c r="K44" s="445"/>
      <c r="L44" s="445"/>
      <c r="M44" s="445"/>
      <c r="N44" s="445"/>
      <c r="O44" s="445"/>
      <c r="P44" s="445"/>
      <c r="Q44" s="445"/>
      <c r="R44" s="445"/>
      <c r="S44" s="445"/>
      <c r="T44" s="445"/>
    </row>
    <row r="45" spans="1:20" ht="18.600000000000001" customHeight="1">
      <c r="A45" s="61"/>
      <c r="B45" s="445"/>
      <c r="C45" s="445"/>
      <c r="D45" s="445"/>
      <c r="E45" s="445"/>
      <c r="F45" s="445"/>
      <c r="G45" s="445"/>
      <c r="H45" s="445"/>
      <c r="I45" s="445"/>
      <c r="J45" s="445"/>
      <c r="K45" s="445"/>
      <c r="L45" s="445"/>
      <c r="M45" s="445"/>
      <c r="N45" s="445"/>
      <c r="O45" s="445"/>
      <c r="P45" s="445"/>
      <c r="Q45" s="445"/>
      <c r="R45" s="445"/>
      <c r="S45" s="445"/>
      <c r="T45" s="445"/>
    </row>
    <row r="46" spans="1:20" ht="18.600000000000001" customHeight="1">
      <c r="A46" s="61"/>
      <c r="B46" s="445"/>
      <c r="C46" s="445"/>
      <c r="D46" s="445"/>
      <c r="E46" s="445"/>
      <c r="F46" s="445"/>
      <c r="G46" s="445"/>
      <c r="H46" s="445"/>
      <c r="I46" s="445"/>
      <c r="J46" s="445"/>
      <c r="K46" s="445"/>
      <c r="L46" s="445"/>
      <c r="M46" s="445"/>
      <c r="N46" s="445"/>
      <c r="O46" s="445"/>
      <c r="P46" s="445"/>
      <c r="Q46" s="445"/>
      <c r="R46" s="445"/>
      <c r="S46" s="445"/>
      <c r="T46" s="445"/>
    </row>
    <row r="47" spans="1:20" ht="18.600000000000001" customHeight="1">
      <c r="A47" s="61"/>
      <c r="B47" s="445"/>
      <c r="C47" s="445"/>
      <c r="D47" s="445"/>
      <c r="E47" s="445"/>
      <c r="F47" s="445"/>
      <c r="G47" s="445"/>
      <c r="H47" s="445"/>
      <c r="I47" s="445"/>
      <c r="J47" s="445"/>
      <c r="K47" s="445"/>
      <c r="L47" s="445"/>
      <c r="M47" s="445"/>
      <c r="N47" s="445"/>
      <c r="O47" s="445"/>
      <c r="P47" s="445"/>
      <c r="Q47" s="445"/>
      <c r="R47" s="445"/>
      <c r="S47" s="445"/>
      <c r="T47" s="445"/>
    </row>
    <row r="48" spans="1:20" ht="18.600000000000001" customHeight="1">
      <c r="A48" s="61"/>
      <c r="B48" s="445"/>
      <c r="C48" s="445"/>
      <c r="D48" s="445"/>
      <c r="E48" s="445"/>
      <c r="F48" s="445"/>
      <c r="G48" s="445"/>
      <c r="H48" s="445"/>
      <c r="I48" s="445"/>
      <c r="J48" s="445"/>
      <c r="K48" s="445"/>
      <c r="L48" s="445"/>
      <c r="M48" s="445"/>
      <c r="N48" s="445"/>
      <c r="O48" s="445"/>
      <c r="P48" s="445"/>
      <c r="Q48" s="445"/>
      <c r="R48" s="445"/>
      <c r="S48" s="445"/>
      <c r="T48" s="445"/>
    </row>
    <row r="49" spans="1:20" ht="18.600000000000001" customHeight="1">
      <c r="A49" s="61"/>
      <c r="B49" s="445"/>
      <c r="C49" s="445"/>
      <c r="D49" s="445"/>
      <c r="E49" s="445"/>
      <c r="F49" s="445"/>
      <c r="G49" s="445"/>
      <c r="H49" s="445"/>
      <c r="I49" s="445"/>
      <c r="J49" s="445"/>
      <c r="K49" s="445"/>
      <c r="L49" s="445"/>
      <c r="M49" s="445"/>
      <c r="N49" s="445"/>
      <c r="O49" s="445"/>
      <c r="P49" s="445"/>
      <c r="Q49" s="445"/>
      <c r="R49" s="445"/>
      <c r="S49" s="445"/>
      <c r="T49" s="445"/>
    </row>
    <row r="50" spans="1:20" ht="18.600000000000001" customHeight="1">
      <c r="A50" s="61"/>
      <c r="B50" s="445"/>
      <c r="C50" s="445"/>
      <c r="D50" s="445"/>
      <c r="E50" s="445"/>
      <c r="F50" s="445"/>
      <c r="G50" s="445"/>
      <c r="H50" s="445"/>
      <c r="I50" s="445"/>
      <c r="J50" s="445"/>
      <c r="K50" s="445"/>
      <c r="L50" s="445"/>
      <c r="M50" s="445"/>
      <c r="N50" s="445"/>
      <c r="O50" s="445"/>
      <c r="P50" s="445"/>
      <c r="Q50" s="445"/>
      <c r="R50" s="445"/>
      <c r="S50" s="445"/>
      <c r="T50" s="445"/>
    </row>
    <row r="51" spans="1:20" ht="18.600000000000001" customHeight="1">
      <c r="A51" s="61"/>
      <c r="B51" s="445"/>
      <c r="C51" s="445"/>
      <c r="D51" s="445"/>
      <c r="E51" s="445"/>
      <c r="F51" s="445"/>
      <c r="G51" s="445"/>
      <c r="H51" s="445"/>
      <c r="I51" s="445"/>
      <c r="J51" s="445"/>
      <c r="K51" s="445"/>
      <c r="L51" s="445"/>
      <c r="M51" s="445"/>
      <c r="N51" s="445"/>
      <c r="O51" s="445"/>
      <c r="P51" s="445"/>
      <c r="Q51" s="445"/>
      <c r="R51" s="445"/>
      <c r="S51" s="445"/>
      <c r="T51" s="445"/>
    </row>
    <row r="52" spans="1:20" ht="18.600000000000001" customHeight="1">
      <c r="A52" s="61"/>
      <c r="B52" s="445"/>
      <c r="C52" s="445"/>
      <c r="D52" s="445"/>
      <c r="E52" s="445"/>
      <c r="F52" s="445"/>
      <c r="G52" s="445"/>
      <c r="H52" s="445"/>
      <c r="I52" s="445"/>
      <c r="J52" s="445"/>
      <c r="K52" s="445"/>
      <c r="L52" s="445"/>
      <c r="M52" s="445"/>
      <c r="N52" s="445"/>
      <c r="O52" s="445"/>
      <c r="P52" s="445"/>
      <c r="Q52" s="445"/>
      <c r="R52" s="445"/>
      <c r="S52" s="445"/>
      <c r="T52" s="445"/>
    </row>
    <row r="53" spans="1:20" ht="30" customHeight="1">
      <c r="A53" s="61"/>
      <c r="B53" s="445"/>
      <c r="C53" s="445"/>
      <c r="D53" s="445"/>
      <c r="E53" s="445"/>
      <c r="F53" s="445"/>
      <c r="G53" s="445"/>
      <c r="H53" s="445"/>
      <c r="I53" s="445"/>
      <c r="J53" s="445"/>
      <c r="K53" s="445"/>
      <c r="L53" s="445"/>
      <c r="M53" s="445"/>
      <c r="N53" s="445"/>
      <c r="O53" s="445"/>
      <c r="P53" s="445"/>
      <c r="Q53" s="445"/>
      <c r="R53" s="445"/>
      <c r="S53" s="445"/>
      <c r="T53" s="445"/>
    </row>
    <row r="54" spans="1:20" ht="18.600000000000001" customHeight="1">
      <c r="B54" s="61"/>
      <c r="C54" s="61"/>
      <c r="D54" s="61"/>
      <c r="E54" s="61"/>
      <c r="F54" s="61"/>
      <c r="G54" s="61"/>
      <c r="H54" s="61"/>
      <c r="I54" s="61"/>
      <c r="J54" s="61"/>
      <c r="K54" s="61"/>
      <c r="L54" s="61"/>
      <c r="M54" s="61"/>
      <c r="N54" s="61"/>
      <c r="O54" s="61"/>
      <c r="P54" s="61"/>
      <c r="Q54" s="61"/>
      <c r="R54" s="61"/>
      <c r="S54" s="61"/>
      <c r="T54" s="61"/>
    </row>
    <row r="55" spans="1:20" ht="18.600000000000001" customHeight="1"/>
  </sheetData>
  <sheetProtection algorithmName="SHA-512" hashValue="li2Tvgcoeg2qWOuzQR8jCzu++DJGACUD38mFMITpLJAW30DuUa/FRiFR/uucGUx9ub/3pz6QaAz31LMNIuAneg==" saltValue="0Zn6JIu3zQVC7hjHQ3jy7w==" spinCount="100000" sheet="1" objects="1" scenarios="1"/>
  <mergeCells count="8">
    <mergeCell ref="B4:T4"/>
    <mergeCell ref="B32:T35"/>
    <mergeCell ref="B38:T53"/>
    <mergeCell ref="B8:T15"/>
    <mergeCell ref="B16:E16"/>
    <mergeCell ref="B19:T23"/>
    <mergeCell ref="B26:T28"/>
    <mergeCell ref="B6:T6"/>
  </mergeCells>
  <hyperlinks>
    <hyperlink ref="B16:E16" r:id="rId1" display="The Ministry of Employment" xr:uid="{563F5375-F99A-4421-9A67-5662934689B8}"/>
    <hyperlink ref="B29" r:id="rId2" xr:uid="{C8D337A7-8394-4580-953D-D2055FE16598}"/>
  </hyperlinks>
  <pageMargins left="0.7" right="0.7" top="0.75" bottom="0.75" header="0.3" footer="0.3"/>
  <pageSetup scale="38" orientation="portrait" horizontalDpi="90" verticalDpi="90" r:id="rId3"/>
  <drawing r:id="rId4"/>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6">
    <tabColor theme="6"/>
    <pageSetUpPr fitToPage="1"/>
  </sheetPr>
  <dimension ref="A1:H20"/>
  <sheetViews>
    <sheetView showGridLines="0" zoomScaleNormal="100" workbookViewId="0"/>
  </sheetViews>
  <sheetFormatPr defaultColWidth="9.42578125" defaultRowHeight="14.25"/>
  <cols>
    <col min="1" max="1" width="4.42578125" style="2" customWidth="1"/>
    <col min="2" max="2" width="70.42578125" style="2" customWidth="1"/>
    <col min="3" max="7" width="20.5703125" style="27" customWidth="1"/>
    <col min="8" max="8" width="4.42578125" style="2" customWidth="1"/>
    <col min="9" max="16384" width="9.42578125" style="2"/>
  </cols>
  <sheetData>
    <row r="1" spans="1:8" ht="14.45" customHeight="1"/>
    <row r="2" spans="1:8" ht="14.45" customHeight="1"/>
    <row r="3" spans="1:8" ht="14.45" customHeight="1"/>
    <row r="4" spans="1:8" s="9" customFormat="1" ht="33" customHeight="1">
      <c r="B4" s="447" t="s">
        <v>443</v>
      </c>
      <c r="C4" s="447"/>
      <c r="D4" s="447"/>
      <c r="E4" s="447"/>
      <c r="F4" s="447"/>
      <c r="G4" s="447"/>
      <c r="H4" s="17"/>
    </row>
    <row r="5" spans="1:8" ht="18.600000000000001" customHeight="1">
      <c r="A5" s="61"/>
      <c r="B5" s="61"/>
      <c r="C5" s="68"/>
      <c r="D5" s="68"/>
      <c r="E5" s="68"/>
      <c r="F5" s="68"/>
      <c r="G5" s="68"/>
    </row>
    <row r="6" spans="1:8" ht="18.600000000000001" customHeight="1">
      <c r="A6" s="61"/>
      <c r="B6" s="160" t="s">
        <v>444</v>
      </c>
      <c r="C6" s="161">
        <v>2024</v>
      </c>
      <c r="D6" s="162">
        <v>2023</v>
      </c>
      <c r="E6" s="162">
        <v>2022</v>
      </c>
      <c r="F6" s="162">
        <v>2021</v>
      </c>
      <c r="G6" s="162">
        <v>2020</v>
      </c>
    </row>
    <row r="7" spans="1:8" ht="18.600000000000001" customHeight="1">
      <c r="A7" s="61"/>
      <c r="B7" s="52" t="s">
        <v>224</v>
      </c>
      <c r="C7" s="53">
        <f>SUM(C8:C12)</f>
        <v>129</v>
      </c>
      <c r="D7" s="70">
        <v>144</v>
      </c>
      <c r="E7" s="70">
        <v>175</v>
      </c>
      <c r="F7" s="102">
        <v>170</v>
      </c>
      <c r="G7" s="102">
        <v>191</v>
      </c>
    </row>
    <row r="8" spans="1:8" ht="18.600000000000001" customHeight="1">
      <c r="A8" s="61"/>
      <c r="B8" s="52" t="s">
        <v>44</v>
      </c>
      <c r="C8" s="53">
        <v>51</v>
      </c>
      <c r="D8" s="75">
        <v>60</v>
      </c>
      <c r="E8" s="75">
        <v>68</v>
      </c>
      <c r="F8" s="102">
        <v>74</v>
      </c>
      <c r="G8" s="102">
        <v>88</v>
      </c>
    </row>
    <row r="9" spans="1:8" ht="18.600000000000001" customHeight="1">
      <c r="A9" s="61"/>
      <c r="B9" s="52" t="s">
        <v>52</v>
      </c>
      <c r="C9" s="53">
        <v>19</v>
      </c>
      <c r="D9" s="75">
        <v>19</v>
      </c>
      <c r="E9" s="75">
        <v>19</v>
      </c>
      <c r="F9" s="102">
        <v>19</v>
      </c>
      <c r="G9" s="102">
        <v>19</v>
      </c>
    </row>
    <row r="10" spans="1:8" ht="18.600000000000001" customHeight="1">
      <c r="A10" s="61"/>
      <c r="B10" s="52" t="s">
        <v>62</v>
      </c>
      <c r="C10" s="53">
        <v>24</v>
      </c>
      <c r="D10" s="75">
        <v>24</v>
      </c>
      <c r="E10" s="75">
        <v>24</v>
      </c>
      <c r="F10" s="102">
        <v>27</v>
      </c>
      <c r="G10" s="102">
        <v>28</v>
      </c>
    </row>
    <row r="11" spans="1:8" ht="18.600000000000001" customHeight="1">
      <c r="A11" s="61"/>
      <c r="B11" s="52" t="s">
        <v>57</v>
      </c>
      <c r="C11" s="53">
        <v>11</v>
      </c>
      <c r="D11" s="75">
        <v>13</v>
      </c>
      <c r="E11" s="75">
        <v>16</v>
      </c>
      <c r="F11" s="102">
        <v>18</v>
      </c>
      <c r="G11" s="102">
        <v>20</v>
      </c>
    </row>
    <row r="12" spans="1:8" ht="18.600000000000001" customHeight="1">
      <c r="A12" s="61"/>
      <c r="B12" s="52" t="s">
        <v>225</v>
      </c>
      <c r="C12" s="172">
        <v>24</v>
      </c>
      <c r="D12" s="177">
        <v>28</v>
      </c>
      <c r="E12" s="177">
        <v>28</v>
      </c>
      <c r="F12" s="178">
        <v>32</v>
      </c>
      <c r="G12" s="178">
        <v>36</v>
      </c>
    </row>
    <row r="13" spans="1:8" ht="18.600000000000001" customHeight="1">
      <c r="A13" s="61"/>
      <c r="B13" s="176" t="s">
        <v>445</v>
      </c>
      <c r="C13" s="535" t="s">
        <v>61</v>
      </c>
      <c r="D13" s="535"/>
      <c r="E13" s="535"/>
      <c r="F13" s="535"/>
      <c r="G13" s="535"/>
    </row>
    <row r="14" spans="1:8" ht="18.600000000000001" customHeight="1">
      <c r="A14" s="61"/>
      <c r="B14" s="125" t="s">
        <v>226</v>
      </c>
      <c r="C14" s="535" t="s">
        <v>61</v>
      </c>
      <c r="D14" s="535"/>
      <c r="E14" s="535"/>
      <c r="F14" s="535"/>
      <c r="G14" s="535"/>
    </row>
    <row r="15" spans="1:8" ht="18.600000000000001" customHeight="1">
      <c r="A15" s="61"/>
      <c r="B15" s="61"/>
      <c r="C15" s="68"/>
      <c r="D15" s="68"/>
      <c r="E15" s="68"/>
      <c r="F15" s="68"/>
      <c r="G15" s="68"/>
    </row>
    <row r="16" spans="1:8" ht="18.600000000000001" customHeight="1">
      <c r="A16" s="61"/>
      <c r="B16" s="160" t="s">
        <v>446</v>
      </c>
      <c r="C16" s="161">
        <v>2024</v>
      </c>
      <c r="D16" s="162">
        <v>2023</v>
      </c>
      <c r="E16" s="162">
        <v>2022</v>
      </c>
      <c r="F16" s="162">
        <v>2021</v>
      </c>
      <c r="G16" s="162">
        <v>2020</v>
      </c>
    </row>
    <row r="17" spans="1:7" ht="18.600000000000001" customHeight="1">
      <c r="A17" s="61"/>
      <c r="B17" s="52" t="s">
        <v>224</v>
      </c>
      <c r="C17" s="134">
        <v>57.9</v>
      </c>
      <c r="D17" s="97">
        <v>53</v>
      </c>
      <c r="E17" s="97">
        <v>54</v>
      </c>
      <c r="F17" s="97">
        <v>64.5</v>
      </c>
      <c r="G17" s="317">
        <v>48.9</v>
      </c>
    </row>
    <row r="18" spans="1:7" ht="18.600000000000001" customHeight="1">
      <c r="A18" s="61"/>
      <c r="B18" s="61"/>
      <c r="C18" s="68"/>
      <c r="D18" s="68"/>
      <c r="E18" s="68"/>
      <c r="F18" s="68"/>
      <c r="G18" s="68"/>
    </row>
    <row r="19" spans="1:7" ht="18.600000000000001" customHeight="1">
      <c r="A19" s="61"/>
      <c r="B19" s="160" t="s">
        <v>447</v>
      </c>
      <c r="C19" s="161">
        <v>2024</v>
      </c>
      <c r="D19" s="162">
        <v>2023</v>
      </c>
      <c r="E19" s="162">
        <v>2022</v>
      </c>
      <c r="F19" s="162">
        <v>2021</v>
      </c>
      <c r="G19" s="162">
        <v>2020</v>
      </c>
    </row>
    <row r="20" spans="1:7" ht="18.600000000000001" customHeight="1">
      <c r="A20" s="61"/>
      <c r="B20" s="52" t="s">
        <v>224</v>
      </c>
      <c r="C20" s="318">
        <v>95.9</v>
      </c>
      <c r="D20" s="319">
        <v>96.5</v>
      </c>
      <c r="E20" s="319">
        <v>90</v>
      </c>
      <c r="F20" s="319">
        <v>85.4</v>
      </c>
      <c r="G20" s="293">
        <v>67.2</v>
      </c>
    </row>
  </sheetData>
  <sheetProtection algorithmName="SHA-512" hashValue="MxYIepZSTg1O2FBtCdnNpBl9B+8Ar/YDd73rurN7W5kqIm/C2CJ1iKXl3DgaFq6NH2l9s8R8NSw3trrcsAHBzA==" saltValue="TnYvfts5EYwSXRKkgeWp+A==" spinCount="100000" sheet="1" objects="1" scenarios="1"/>
  <mergeCells count="3">
    <mergeCell ref="B4:G4"/>
    <mergeCell ref="C13:G13"/>
    <mergeCell ref="C14:G14"/>
  </mergeCells>
  <pageMargins left="0.7" right="0.7" top="0.75" bottom="0.75" header="0.3" footer="0.3"/>
  <pageSetup scale="54" orientation="landscape" r:id="rId1"/>
  <colBreaks count="1" manualBreakCount="1">
    <brk id="10" max="84" man="1"/>
  </colBreak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9">
    <tabColor theme="6"/>
    <pageSetUpPr fitToPage="1"/>
  </sheetPr>
  <dimension ref="A1:J11"/>
  <sheetViews>
    <sheetView showGridLines="0" zoomScaleNormal="100" workbookViewId="0"/>
  </sheetViews>
  <sheetFormatPr defaultColWidth="9.42578125" defaultRowHeight="14.25"/>
  <cols>
    <col min="1" max="1" width="4.42578125" style="2" customWidth="1"/>
    <col min="2" max="2" width="70.5703125" style="2" customWidth="1"/>
    <col min="3" max="3" width="20.5703125" style="2" customWidth="1"/>
    <col min="4" max="7" width="20.5703125" style="27" customWidth="1"/>
    <col min="8" max="8" width="4.42578125" style="2" customWidth="1"/>
    <col min="9" max="10" width="9.42578125" style="2" customWidth="1"/>
    <col min="11" max="16384" width="9.42578125" style="2"/>
  </cols>
  <sheetData>
    <row r="1" spans="1:10" ht="14.45" customHeight="1"/>
    <row r="2" spans="1:10" ht="14.45" customHeight="1"/>
    <row r="3" spans="1:10" ht="14.45" customHeight="1"/>
    <row r="4" spans="1:10" s="9" customFormat="1" ht="33.75">
      <c r="B4" s="447" t="s">
        <v>448</v>
      </c>
      <c r="C4" s="447"/>
      <c r="D4" s="447"/>
      <c r="E4" s="447"/>
      <c r="F4" s="447"/>
      <c r="G4" s="447"/>
      <c r="H4" s="17"/>
      <c r="I4" s="17"/>
      <c r="J4" s="17"/>
    </row>
    <row r="5" spans="1:10" ht="18.600000000000001" customHeight="1">
      <c r="A5" s="61"/>
      <c r="B5" s="61"/>
      <c r="C5" s="61"/>
      <c r="D5" s="68"/>
      <c r="E5" s="68"/>
      <c r="F5" s="68"/>
      <c r="G5" s="68"/>
    </row>
    <row r="6" spans="1:10" ht="58.5" customHeight="1">
      <c r="A6" s="61"/>
      <c r="B6" s="445" t="s">
        <v>449</v>
      </c>
      <c r="C6" s="445"/>
      <c r="D6" s="445"/>
      <c r="E6" s="445"/>
      <c r="F6" s="445"/>
      <c r="G6" s="445"/>
    </row>
    <row r="7" spans="1:10" ht="18.600000000000001" customHeight="1">
      <c r="A7" s="61"/>
      <c r="B7" s="61"/>
      <c r="C7" s="61"/>
      <c r="D7" s="68"/>
      <c r="E7" s="68"/>
      <c r="F7" s="68"/>
      <c r="G7" s="68"/>
    </row>
    <row r="8" spans="1:10" ht="18.75" customHeight="1">
      <c r="A8" s="61"/>
      <c r="B8" s="160" t="s">
        <v>450</v>
      </c>
      <c r="C8" s="161">
        <v>2024</v>
      </c>
      <c r="D8" s="161">
        <v>2023</v>
      </c>
      <c r="E8" s="161">
        <v>2022</v>
      </c>
      <c r="F8" s="161">
        <v>2021</v>
      </c>
      <c r="G8" s="161">
        <v>2020</v>
      </c>
      <c r="H8" s="12"/>
      <c r="I8" s="12"/>
    </row>
    <row r="9" spans="1:10" ht="18.75" customHeight="1">
      <c r="A9" s="61"/>
      <c r="B9" s="52" t="s">
        <v>224</v>
      </c>
      <c r="C9" s="123">
        <v>4874</v>
      </c>
      <c r="D9" s="123">
        <v>4459</v>
      </c>
      <c r="E9" s="123">
        <v>3346</v>
      </c>
      <c r="F9" s="123">
        <v>1464</v>
      </c>
      <c r="G9" s="123">
        <v>1080</v>
      </c>
      <c r="H9" s="11"/>
      <c r="I9" s="11"/>
    </row>
    <row r="10" spans="1:10" ht="36" customHeight="1">
      <c r="A10" s="61"/>
      <c r="B10" s="511" t="s">
        <v>451</v>
      </c>
      <c r="C10" s="511"/>
      <c r="D10" s="511"/>
      <c r="E10" s="511"/>
      <c r="F10" s="511"/>
      <c r="G10" s="511"/>
      <c r="H10" s="11"/>
      <c r="I10" s="11"/>
    </row>
    <row r="11" spans="1:10" ht="18.75" customHeight="1">
      <c r="A11" s="61"/>
      <c r="B11" s="508" t="s">
        <v>452</v>
      </c>
      <c r="C11" s="508"/>
      <c r="D11" s="508"/>
      <c r="E11" s="508"/>
      <c r="F11" s="508"/>
      <c r="G11" s="508"/>
    </row>
  </sheetData>
  <sheetProtection algorithmName="SHA-512" hashValue="lRLqGWK4e99bh9MHtvkJqSmfBBXe9tc9VzGVP0zW2nesRjlsoMQmLAITP4y3mx/Pz7je8VmS4GAdVrQj+/QZnw==" saltValue="UykG5Zc8GIkGGBpPh/MgtA==" spinCount="100000" sheet="1" objects="1" scenarios="1"/>
  <mergeCells count="4">
    <mergeCell ref="B6:G6"/>
    <mergeCell ref="B10:G10"/>
    <mergeCell ref="B4:G4"/>
    <mergeCell ref="B11:G11"/>
  </mergeCells>
  <pageMargins left="0.7" right="0.7" top="0.75" bottom="0.75" header="0.3" footer="0.3"/>
  <pageSetup scale="5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0">
    <tabColor theme="6"/>
    <pageSetUpPr fitToPage="1"/>
  </sheetPr>
  <dimension ref="A1:Q92"/>
  <sheetViews>
    <sheetView showGridLines="0" zoomScaleNormal="100" workbookViewId="0"/>
  </sheetViews>
  <sheetFormatPr defaultColWidth="9.42578125" defaultRowHeight="14.25"/>
  <cols>
    <col min="1" max="1" width="4.42578125" style="2" customWidth="1"/>
    <col min="2" max="2" width="70.5703125" style="2" customWidth="1"/>
    <col min="3" max="3" width="20.5703125" style="2" customWidth="1"/>
    <col min="4" max="7" width="20.5703125" style="27" customWidth="1"/>
    <col min="8" max="8" width="20.5703125" style="2" customWidth="1"/>
    <col min="9" max="17" width="12.85546875" style="2" customWidth="1"/>
    <col min="18" max="16384" width="9.42578125" style="2"/>
  </cols>
  <sheetData>
    <row r="1" spans="1:9" ht="14.45" customHeight="1"/>
    <row r="2" spans="1:9" ht="14.45" customHeight="1"/>
    <row r="3" spans="1:9" ht="14.45" customHeight="1"/>
    <row r="4" spans="1:9" s="9" customFormat="1" ht="33" customHeight="1">
      <c r="B4" s="538" t="s">
        <v>453</v>
      </c>
      <c r="C4" s="538"/>
      <c r="D4" s="538"/>
      <c r="E4" s="538"/>
      <c r="F4" s="538"/>
      <c r="G4" s="538"/>
      <c r="H4"/>
    </row>
    <row r="5" spans="1:9" ht="18.600000000000001" customHeight="1">
      <c r="A5" s="61"/>
      <c r="B5" s="61"/>
      <c r="C5" s="61"/>
      <c r="D5" s="68"/>
      <c r="E5" s="68"/>
      <c r="F5" s="68"/>
      <c r="G5" s="68"/>
      <c r="H5" s="61"/>
      <c r="I5" s="61"/>
    </row>
    <row r="6" spans="1:9" ht="18.600000000000001" customHeight="1">
      <c r="A6" s="61"/>
      <c r="B6" s="160" t="s">
        <v>229</v>
      </c>
      <c r="C6" s="161">
        <v>2024</v>
      </c>
      <c r="D6" s="161">
        <v>2023</v>
      </c>
      <c r="E6" s="161">
        <v>2022</v>
      </c>
      <c r="F6" s="161">
        <v>2021</v>
      </c>
      <c r="G6" s="161">
        <v>2020</v>
      </c>
      <c r="H6" s="61"/>
      <c r="I6" s="61"/>
    </row>
    <row r="7" spans="1:9" ht="18.600000000000001" customHeight="1">
      <c r="A7" s="61"/>
      <c r="B7" s="52" t="s">
        <v>454</v>
      </c>
      <c r="C7" s="123">
        <v>19918</v>
      </c>
      <c r="D7" s="132">
        <v>20021</v>
      </c>
      <c r="E7" s="132">
        <v>21022</v>
      </c>
      <c r="F7" s="123">
        <v>21754</v>
      </c>
      <c r="G7" s="140">
        <v>22376</v>
      </c>
      <c r="H7" s="61"/>
      <c r="I7" s="61"/>
    </row>
    <row r="8" spans="1:9" ht="18.600000000000001" customHeight="1">
      <c r="A8" s="61"/>
      <c r="B8" s="505" t="s">
        <v>455</v>
      </c>
      <c r="C8" s="505"/>
      <c r="D8" s="505"/>
      <c r="E8" s="505"/>
      <c r="F8" s="505"/>
      <c r="G8" s="505"/>
      <c r="H8" s="61"/>
      <c r="I8" s="61"/>
    </row>
    <row r="9" spans="1:9" ht="18.600000000000001" customHeight="1">
      <c r="A9" s="61"/>
      <c r="B9" s="506" t="s">
        <v>456</v>
      </c>
      <c r="C9" s="506"/>
      <c r="D9" s="506"/>
      <c r="E9" s="506"/>
      <c r="F9" s="506"/>
      <c r="G9" s="506"/>
      <c r="H9" s="61"/>
      <c r="I9" s="61"/>
    </row>
    <row r="10" spans="1:9" ht="18.600000000000001" customHeight="1">
      <c r="A10" s="61"/>
      <c r="B10" s="78"/>
      <c r="C10" s="78"/>
      <c r="D10" s="79"/>
      <c r="E10" s="79"/>
      <c r="F10" s="79"/>
      <c r="G10" s="127"/>
      <c r="H10" s="61"/>
      <c r="I10" s="61"/>
    </row>
    <row r="11" spans="1:9" ht="18.600000000000001" customHeight="1">
      <c r="A11" s="61"/>
      <c r="B11" s="160" t="s">
        <v>457</v>
      </c>
      <c r="C11" s="161">
        <v>2024</v>
      </c>
      <c r="D11" s="161">
        <v>2023</v>
      </c>
      <c r="E11" s="161">
        <v>2022</v>
      </c>
      <c r="F11" s="161">
        <v>2021</v>
      </c>
      <c r="G11" s="161">
        <v>2020</v>
      </c>
      <c r="H11" s="61"/>
      <c r="I11" s="61"/>
    </row>
    <row r="12" spans="1:9" ht="18.600000000000001" customHeight="1">
      <c r="A12" s="61"/>
      <c r="B12" s="52" t="s">
        <v>224</v>
      </c>
      <c r="C12" s="53">
        <v>77</v>
      </c>
      <c r="D12" s="132">
        <v>75</v>
      </c>
      <c r="E12" s="53">
        <v>76</v>
      </c>
      <c r="F12" s="53">
        <v>74</v>
      </c>
      <c r="G12" s="131">
        <v>84</v>
      </c>
      <c r="H12" s="61"/>
      <c r="I12" s="61"/>
    </row>
    <row r="13" spans="1:9" ht="36" customHeight="1">
      <c r="A13" s="61"/>
      <c r="B13" s="507" t="s">
        <v>458</v>
      </c>
      <c r="C13" s="507"/>
      <c r="D13" s="507"/>
      <c r="E13" s="507"/>
      <c r="F13" s="507"/>
      <c r="G13" s="507"/>
      <c r="H13" s="61"/>
      <c r="I13" s="61"/>
    </row>
    <row r="14" spans="1:9" ht="18.600000000000001" customHeight="1">
      <c r="A14" s="61"/>
      <c r="B14" s="506" t="s">
        <v>459</v>
      </c>
      <c r="C14" s="506"/>
      <c r="D14" s="506"/>
      <c r="E14" s="506"/>
      <c r="F14" s="506"/>
      <c r="G14" s="506"/>
      <c r="H14" s="61"/>
      <c r="I14" s="61"/>
    </row>
    <row r="15" spans="1:9" ht="18.600000000000001" customHeight="1">
      <c r="A15" s="61"/>
      <c r="B15" s="61"/>
      <c r="C15" s="61"/>
      <c r="D15" s="68"/>
      <c r="E15" s="68"/>
      <c r="F15" s="68"/>
      <c r="G15" s="68"/>
      <c r="H15" s="61"/>
      <c r="I15" s="61"/>
    </row>
    <row r="16" spans="1:9" ht="18.600000000000001" customHeight="1">
      <c r="A16" s="61"/>
      <c r="B16" s="160" t="s">
        <v>460</v>
      </c>
      <c r="C16" s="161">
        <v>2024</v>
      </c>
      <c r="D16" s="161">
        <v>2023</v>
      </c>
      <c r="E16" s="161">
        <v>2022</v>
      </c>
      <c r="F16" s="161">
        <v>2021</v>
      </c>
      <c r="G16" s="161">
        <v>2020</v>
      </c>
      <c r="H16" s="61"/>
      <c r="I16" s="61"/>
    </row>
    <row r="17" spans="1:9" ht="18.600000000000001" customHeight="1">
      <c r="A17" s="61"/>
      <c r="B17" s="52" t="s">
        <v>224</v>
      </c>
      <c r="C17" s="134">
        <v>14.05</v>
      </c>
      <c r="D17" s="134">
        <v>18.2</v>
      </c>
      <c r="E17" s="134">
        <v>15.3</v>
      </c>
      <c r="F17" s="321">
        <v>14.8</v>
      </c>
      <c r="G17" s="321">
        <v>13</v>
      </c>
      <c r="H17" s="61"/>
      <c r="I17" s="61"/>
    </row>
    <row r="18" spans="1:9" ht="18.600000000000001" customHeight="1">
      <c r="A18" s="61"/>
      <c r="B18" s="52" t="s">
        <v>461</v>
      </c>
      <c r="C18" s="134">
        <v>13.51</v>
      </c>
      <c r="D18" s="134">
        <v>15.2</v>
      </c>
      <c r="E18" s="134">
        <v>14.4</v>
      </c>
      <c r="F18" s="321">
        <v>13.22</v>
      </c>
      <c r="G18" s="321">
        <v>12.2</v>
      </c>
      <c r="H18" s="61"/>
      <c r="I18" s="61"/>
    </row>
    <row r="19" spans="1:9" ht="18.600000000000001" customHeight="1">
      <c r="A19" s="61"/>
      <c r="B19" s="52" t="s">
        <v>462</v>
      </c>
      <c r="C19" s="134">
        <v>15.58</v>
      </c>
      <c r="D19" s="134">
        <v>21.2</v>
      </c>
      <c r="E19" s="134">
        <v>16.3</v>
      </c>
      <c r="F19" s="321">
        <v>16.399999999999999</v>
      </c>
      <c r="G19" s="321">
        <v>13.3</v>
      </c>
      <c r="H19" s="61"/>
      <c r="I19" s="61"/>
    </row>
    <row r="20" spans="1:9" ht="18.600000000000001" customHeight="1">
      <c r="A20" s="61"/>
      <c r="B20" s="52" t="s">
        <v>463</v>
      </c>
      <c r="C20" s="134">
        <v>76.599999999999994</v>
      </c>
      <c r="D20" s="134">
        <v>19.399999999999999</v>
      </c>
      <c r="E20" s="134">
        <v>0</v>
      </c>
      <c r="F20" s="322" t="s">
        <v>194</v>
      </c>
      <c r="G20" s="322" t="s">
        <v>194</v>
      </c>
      <c r="H20" s="61"/>
      <c r="I20" s="61"/>
    </row>
    <row r="21" spans="1:9" ht="36" customHeight="1">
      <c r="A21" s="61"/>
      <c r="B21" s="530" t="s">
        <v>464</v>
      </c>
      <c r="C21" s="530"/>
      <c r="D21" s="530"/>
      <c r="E21" s="530"/>
      <c r="F21" s="530"/>
      <c r="G21" s="530"/>
      <c r="H21" s="61"/>
      <c r="I21" s="61"/>
    </row>
    <row r="22" spans="1:9" ht="18.75" customHeight="1">
      <c r="A22" s="61"/>
      <c r="B22" s="506" t="s">
        <v>465</v>
      </c>
      <c r="C22" s="506"/>
      <c r="D22" s="506"/>
      <c r="E22" s="506"/>
      <c r="F22" s="506"/>
      <c r="G22" s="506"/>
      <c r="H22" s="61"/>
      <c r="I22" s="61"/>
    </row>
    <row r="23" spans="1:9" ht="18.600000000000001" customHeight="1">
      <c r="A23" s="61"/>
      <c r="B23" s="506" t="s">
        <v>466</v>
      </c>
      <c r="C23" s="506"/>
      <c r="D23" s="506"/>
      <c r="E23" s="506"/>
      <c r="F23" s="506"/>
      <c r="G23" s="506"/>
      <c r="H23" s="61"/>
      <c r="I23" s="61"/>
    </row>
    <row r="24" spans="1:9" s="24" customFormat="1" ht="18.600000000000001" customHeight="1">
      <c r="A24" s="136"/>
      <c r="B24" s="71"/>
      <c r="C24" s="71"/>
      <c r="D24" s="72"/>
      <c r="E24" s="72"/>
      <c r="F24" s="72"/>
      <c r="G24" s="68"/>
      <c r="H24" s="136"/>
      <c r="I24" s="136"/>
    </row>
    <row r="25" spans="1:9" ht="18.600000000000001" customHeight="1">
      <c r="A25" s="61"/>
      <c r="B25" s="160" t="s">
        <v>467</v>
      </c>
      <c r="C25" s="161">
        <v>2024</v>
      </c>
      <c r="D25" s="161">
        <v>2023</v>
      </c>
      <c r="E25" s="161">
        <v>2022</v>
      </c>
      <c r="F25" s="161">
        <v>2021</v>
      </c>
      <c r="G25" s="161">
        <v>2020</v>
      </c>
      <c r="H25" s="61"/>
      <c r="I25" s="61"/>
    </row>
    <row r="26" spans="1:9" ht="18.600000000000001" customHeight="1">
      <c r="A26" s="61"/>
      <c r="B26" s="52" t="s">
        <v>224</v>
      </c>
      <c r="C26" s="53">
        <v>10</v>
      </c>
      <c r="D26" s="53">
        <v>10</v>
      </c>
      <c r="E26" s="53">
        <v>10</v>
      </c>
      <c r="F26" s="131">
        <v>11</v>
      </c>
      <c r="G26" s="131">
        <v>12</v>
      </c>
      <c r="H26" s="61"/>
      <c r="I26" s="61"/>
    </row>
    <row r="27" spans="1:9" ht="18.600000000000001" customHeight="1">
      <c r="A27" s="61"/>
      <c r="B27" s="52" t="s">
        <v>461</v>
      </c>
      <c r="C27" s="53">
        <v>11</v>
      </c>
      <c r="D27" s="53">
        <v>11</v>
      </c>
      <c r="E27" s="53">
        <v>10</v>
      </c>
      <c r="F27" s="131">
        <v>12</v>
      </c>
      <c r="G27" s="131">
        <v>13</v>
      </c>
      <c r="H27" s="61"/>
      <c r="I27" s="61"/>
    </row>
    <row r="28" spans="1:9" ht="18.600000000000001" customHeight="1">
      <c r="A28" s="61"/>
      <c r="B28" s="52" t="s">
        <v>462</v>
      </c>
      <c r="C28" s="53">
        <v>10</v>
      </c>
      <c r="D28" s="53">
        <v>10</v>
      </c>
      <c r="E28" s="53">
        <v>9</v>
      </c>
      <c r="F28" s="131">
        <v>10</v>
      </c>
      <c r="G28" s="131">
        <v>11</v>
      </c>
      <c r="H28" s="61"/>
      <c r="I28" s="61"/>
    </row>
    <row r="29" spans="1:9" ht="18.600000000000001" customHeight="1">
      <c r="A29" s="61"/>
      <c r="B29" s="52" t="s">
        <v>463</v>
      </c>
      <c r="C29" s="53">
        <v>1</v>
      </c>
      <c r="D29" s="53">
        <v>0</v>
      </c>
      <c r="E29" s="53">
        <v>0</v>
      </c>
      <c r="F29" s="141" t="s">
        <v>194</v>
      </c>
      <c r="G29" s="141" t="s">
        <v>194</v>
      </c>
      <c r="H29" s="61"/>
      <c r="I29" s="61"/>
    </row>
    <row r="30" spans="1:9" ht="18.600000000000001" customHeight="1">
      <c r="A30" s="61"/>
      <c r="B30" s="505" t="s">
        <v>468</v>
      </c>
      <c r="C30" s="505"/>
      <c r="D30" s="505"/>
      <c r="E30" s="505"/>
      <c r="F30" s="505"/>
      <c r="G30" s="505"/>
      <c r="H30" s="61"/>
      <c r="I30" s="61"/>
    </row>
    <row r="31" spans="1:9" ht="18.600000000000001" customHeight="1">
      <c r="A31" s="61"/>
      <c r="B31" s="61"/>
      <c r="C31" s="61"/>
      <c r="D31" s="68"/>
      <c r="E31" s="68"/>
      <c r="F31" s="68"/>
      <c r="G31" s="68"/>
      <c r="H31" s="61"/>
      <c r="I31" s="61"/>
    </row>
    <row r="32" spans="1:9" ht="18.600000000000001" customHeight="1">
      <c r="A32" s="61"/>
      <c r="B32" s="160" t="s">
        <v>469</v>
      </c>
      <c r="C32" s="161">
        <v>2024</v>
      </c>
      <c r="D32" s="161">
        <v>2023</v>
      </c>
      <c r="E32" s="161">
        <v>2022</v>
      </c>
      <c r="F32" s="161">
        <v>2021</v>
      </c>
      <c r="G32" s="161">
        <v>2020</v>
      </c>
      <c r="H32" s="61"/>
      <c r="I32" s="61"/>
    </row>
    <row r="33" spans="1:17" ht="18.600000000000001" customHeight="1">
      <c r="A33" s="61"/>
      <c r="B33" s="52" t="s">
        <v>224</v>
      </c>
      <c r="C33" s="53">
        <v>41</v>
      </c>
      <c r="D33" s="53">
        <v>41</v>
      </c>
      <c r="E33" s="53">
        <v>40</v>
      </c>
      <c r="F33" s="131">
        <v>40</v>
      </c>
      <c r="G33" s="131">
        <v>42</v>
      </c>
      <c r="H33" s="61"/>
      <c r="I33" s="61"/>
    </row>
    <row r="34" spans="1:17" ht="18.600000000000001" customHeight="1">
      <c r="A34" s="61"/>
      <c r="B34" s="52" t="s">
        <v>461</v>
      </c>
      <c r="C34" s="53">
        <v>41</v>
      </c>
      <c r="D34" s="53">
        <v>41</v>
      </c>
      <c r="E34" s="53">
        <v>40</v>
      </c>
      <c r="F34" s="131">
        <v>40</v>
      </c>
      <c r="G34" s="131">
        <v>42</v>
      </c>
      <c r="H34" s="61"/>
      <c r="I34" s="61"/>
    </row>
    <row r="35" spans="1:17" ht="18.600000000000001" customHeight="1">
      <c r="A35" s="61"/>
      <c r="B35" s="52" t="s">
        <v>462</v>
      </c>
      <c r="C35" s="53">
        <v>41</v>
      </c>
      <c r="D35" s="53">
        <v>41</v>
      </c>
      <c r="E35" s="53">
        <v>40</v>
      </c>
      <c r="F35" s="131">
        <v>40</v>
      </c>
      <c r="G35" s="131">
        <v>41</v>
      </c>
      <c r="H35" s="61"/>
      <c r="I35" s="61"/>
    </row>
    <row r="36" spans="1:17" ht="18.600000000000001" customHeight="1">
      <c r="A36" s="61"/>
      <c r="B36" s="52" t="s">
        <v>463</v>
      </c>
      <c r="C36" s="53">
        <v>28</v>
      </c>
      <c r="D36" s="53">
        <v>27</v>
      </c>
      <c r="E36" s="53">
        <v>30</v>
      </c>
      <c r="F36" s="141" t="s">
        <v>194</v>
      </c>
      <c r="G36" s="141" t="s">
        <v>194</v>
      </c>
      <c r="H36" s="61"/>
      <c r="I36" s="61"/>
    </row>
    <row r="37" spans="1:17" ht="18.600000000000001" customHeight="1">
      <c r="A37" s="61"/>
      <c r="B37" s="505" t="s">
        <v>470</v>
      </c>
      <c r="C37" s="505"/>
      <c r="D37" s="505"/>
      <c r="E37" s="505"/>
      <c r="F37" s="505"/>
      <c r="G37" s="505"/>
      <c r="H37" s="61"/>
      <c r="I37" s="61"/>
    </row>
    <row r="38" spans="1:17" ht="18.600000000000001" customHeight="1">
      <c r="A38" s="61"/>
      <c r="B38" s="85"/>
      <c r="C38" s="85"/>
      <c r="D38" s="86"/>
      <c r="E38" s="142"/>
      <c r="F38" s="142"/>
      <c r="G38" s="142"/>
      <c r="H38" s="61"/>
      <c r="I38" s="61"/>
    </row>
    <row r="39" spans="1:17" ht="18.600000000000001" customHeight="1">
      <c r="A39" s="61"/>
      <c r="B39" s="160" t="s">
        <v>471</v>
      </c>
      <c r="C39" s="188">
        <v>2024</v>
      </c>
      <c r="D39" s="189"/>
      <c r="E39" s="190"/>
      <c r="F39" s="188">
        <v>2023</v>
      </c>
      <c r="G39" s="189"/>
      <c r="H39" s="190"/>
      <c r="I39" s="61"/>
      <c r="J39"/>
      <c r="K39"/>
      <c r="L39"/>
      <c r="M39"/>
      <c r="N39"/>
      <c r="O39"/>
      <c r="P39"/>
      <c r="Q39"/>
    </row>
    <row r="40" spans="1:17" ht="18.600000000000001" customHeight="1">
      <c r="A40" s="61"/>
      <c r="B40" s="52"/>
      <c r="C40" s="143" t="s">
        <v>472</v>
      </c>
      <c r="D40" s="143" t="s">
        <v>473</v>
      </c>
      <c r="E40" s="143" t="s">
        <v>474</v>
      </c>
      <c r="F40" s="143" t="s">
        <v>472</v>
      </c>
      <c r="G40" s="143" t="s">
        <v>475</v>
      </c>
      <c r="H40" s="143" t="s">
        <v>474</v>
      </c>
      <c r="I40" s="61"/>
      <c r="J40"/>
      <c r="K40"/>
      <c r="L40"/>
      <c r="M40"/>
      <c r="N40"/>
      <c r="O40"/>
      <c r="P40"/>
      <c r="Q40"/>
    </row>
    <row r="41" spans="1:17" ht="18.600000000000001" customHeight="1">
      <c r="A41" s="61"/>
      <c r="B41" s="52" t="s">
        <v>224</v>
      </c>
      <c r="C41" s="134">
        <v>16.96</v>
      </c>
      <c r="D41" s="134">
        <v>59.74</v>
      </c>
      <c r="E41" s="134">
        <v>23.3</v>
      </c>
      <c r="F41" s="134">
        <v>18.61</v>
      </c>
      <c r="G41" s="134">
        <v>56.55</v>
      </c>
      <c r="H41" s="134">
        <v>24.84</v>
      </c>
      <c r="I41" s="61"/>
      <c r="J41"/>
      <c r="K41"/>
      <c r="L41"/>
      <c r="M41"/>
      <c r="N41"/>
      <c r="O41"/>
      <c r="P41"/>
      <c r="Q41"/>
    </row>
    <row r="42" spans="1:17" ht="18.600000000000001" customHeight="1">
      <c r="A42" s="61"/>
      <c r="B42" s="52" t="s">
        <v>461</v>
      </c>
      <c r="C42" s="134">
        <v>8.49</v>
      </c>
      <c r="D42" s="134">
        <v>30.39</v>
      </c>
      <c r="E42" s="134">
        <v>11.98</v>
      </c>
      <c r="F42" s="134">
        <v>9.33</v>
      </c>
      <c r="G42" s="134">
        <v>29.05</v>
      </c>
      <c r="H42" s="134">
        <v>12.91</v>
      </c>
      <c r="I42" s="61"/>
      <c r="J42"/>
      <c r="K42"/>
      <c r="L42"/>
      <c r="M42"/>
      <c r="N42"/>
      <c r="O42"/>
      <c r="P42"/>
      <c r="Q42"/>
    </row>
    <row r="43" spans="1:17" ht="18.600000000000001" customHeight="1">
      <c r="A43" s="61"/>
      <c r="B43" s="52" t="s">
        <v>462</v>
      </c>
      <c r="C43" s="134">
        <v>8.4499999999999993</v>
      </c>
      <c r="D43" s="134">
        <v>29.34</v>
      </c>
      <c r="E43" s="134">
        <v>11.32</v>
      </c>
      <c r="F43" s="134">
        <v>9.26</v>
      </c>
      <c r="G43" s="134">
        <v>27.49</v>
      </c>
      <c r="H43" s="134">
        <v>11.93</v>
      </c>
      <c r="I43" s="61"/>
      <c r="J43"/>
      <c r="K43"/>
      <c r="L43"/>
      <c r="M43"/>
      <c r="N43"/>
      <c r="O43"/>
      <c r="P43"/>
      <c r="Q43"/>
    </row>
    <row r="44" spans="1:17" ht="18.600000000000001" customHeight="1">
      <c r="A44" s="61"/>
      <c r="B44" s="52" t="s">
        <v>463</v>
      </c>
      <c r="C44" s="134">
        <v>0.02</v>
      </c>
      <c r="D44" s="134">
        <v>5.0000000000000001E-3</v>
      </c>
      <c r="E44" s="134">
        <v>0</v>
      </c>
      <c r="F44" s="134">
        <v>0.02</v>
      </c>
      <c r="G44" s="134">
        <v>0.01</v>
      </c>
      <c r="H44" s="134">
        <v>0</v>
      </c>
      <c r="I44" s="61"/>
      <c r="J44"/>
      <c r="K44"/>
      <c r="L44"/>
      <c r="M44"/>
      <c r="N44"/>
      <c r="O44"/>
      <c r="P44"/>
      <c r="Q44"/>
    </row>
    <row r="45" spans="1:17" ht="18.600000000000001" customHeight="1">
      <c r="A45" s="61"/>
      <c r="B45" s="504" t="s">
        <v>476</v>
      </c>
      <c r="C45" s="504"/>
      <c r="D45" s="504"/>
      <c r="E45" s="504"/>
      <c r="F45" s="504"/>
      <c r="G45" s="504"/>
      <c r="H45" s="61"/>
      <c r="I45" s="61"/>
    </row>
    <row r="46" spans="1:17" ht="18.600000000000001" customHeight="1">
      <c r="A46" s="61"/>
      <c r="B46" s="78" t="s">
        <v>477</v>
      </c>
      <c r="C46" s="78" t="s">
        <v>310</v>
      </c>
      <c r="D46" s="144"/>
      <c r="E46" s="144"/>
      <c r="F46" s="144"/>
      <c r="G46" s="142"/>
      <c r="H46" s="61"/>
      <c r="I46" s="61"/>
    </row>
    <row r="47" spans="1:17" ht="18.600000000000001" customHeight="1">
      <c r="A47" s="61"/>
      <c r="B47" s="85"/>
      <c r="C47" s="85"/>
      <c r="D47" s="86"/>
      <c r="E47" s="142"/>
      <c r="F47" s="142"/>
      <c r="G47" s="142"/>
      <c r="H47" s="61"/>
      <c r="I47" s="61"/>
    </row>
    <row r="48" spans="1:17" ht="18.600000000000001" customHeight="1">
      <c r="A48" s="61"/>
      <c r="B48" s="160" t="s">
        <v>478</v>
      </c>
      <c r="C48" s="161">
        <v>2024</v>
      </c>
      <c r="D48" s="161">
        <v>2023</v>
      </c>
      <c r="E48" s="161">
        <v>2022</v>
      </c>
      <c r="F48" s="161">
        <v>2021</v>
      </c>
      <c r="G48" s="161">
        <v>2020</v>
      </c>
      <c r="H48" s="61"/>
      <c r="I48" s="61"/>
    </row>
    <row r="49" spans="1:9" ht="18.600000000000001" customHeight="1">
      <c r="A49" s="61"/>
      <c r="B49" s="52" t="s">
        <v>44</v>
      </c>
      <c r="C49" s="134">
        <v>49.45</v>
      </c>
      <c r="D49" s="134">
        <v>48.17</v>
      </c>
      <c r="E49" s="134">
        <v>46.06</v>
      </c>
      <c r="F49" s="145" t="s">
        <v>194</v>
      </c>
      <c r="G49" s="145" t="s">
        <v>194</v>
      </c>
      <c r="H49" s="61"/>
      <c r="I49" s="61"/>
    </row>
    <row r="50" spans="1:9" ht="18.600000000000001" customHeight="1">
      <c r="A50" s="61"/>
      <c r="B50" s="52" t="s">
        <v>52</v>
      </c>
      <c r="C50" s="320">
        <v>7.85</v>
      </c>
      <c r="D50" s="320">
        <v>7.61</v>
      </c>
      <c r="E50" s="320">
        <v>7.39</v>
      </c>
      <c r="F50" s="145" t="s">
        <v>194</v>
      </c>
      <c r="G50" s="145" t="s">
        <v>194</v>
      </c>
      <c r="H50" s="61"/>
      <c r="I50" s="61"/>
    </row>
    <row r="51" spans="1:9" ht="18.600000000000001" customHeight="1">
      <c r="A51" s="61"/>
      <c r="B51" s="52" t="s">
        <v>228</v>
      </c>
      <c r="C51" s="320" t="s">
        <v>61</v>
      </c>
      <c r="D51" s="320" t="s">
        <v>61</v>
      </c>
      <c r="E51" s="320">
        <v>6.05</v>
      </c>
      <c r="F51" s="145" t="s">
        <v>194</v>
      </c>
      <c r="G51" s="145" t="s">
        <v>194</v>
      </c>
      <c r="H51" s="61"/>
      <c r="I51" s="61"/>
    </row>
    <row r="52" spans="1:9" ht="18.600000000000001" customHeight="1">
      <c r="A52" s="61"/>
      <c r="B52" s="52" t="s">
        <v>227</v>
      </c>
      <c r="C52" s="320">
        <v>22.47</v>
      </c>
      <c r="D52" s="320">
        <v>22.26</v>
      </c>
      <c r="E52" s="320">
        <v>20.13</v>
      </c>
      <c r="F52" s="145" t="s">
        <v>194</v>
      </c>
      <c r="G52" s="145" t="s">
        <v>194</v>
      </c>
      <c r="H52" s="61"/>
      <c r="I52" s="61"/>
    </row>
    <row r="53" spans="1:9" ht="18.600000000000001" customHeight="1">
      <c r="A53" s="61"/>
      <c r="B53" s="52" t="s">
        <v>479</v>
      </c>
      <c r="C53" s="320">
        <v>0.08</v>
      </c>
      <c r="D53" s="320">
        <v>0.09</v>
      </c>
      <c r="E53" s="320">
        <v>0.13</v>
      </c>
      <c r="F53" s="145" t="s">
        <v>194</v>
      </c>
      <c r="G53" s="145" t="s">
        <v>194</v>
      </c>
      <c r="H53" s="61"/>
      <c r="I53" s="61"/>
    </row>
    <row r="54" spans="1:9" ht="18.600000000000001" customHeight="1">
      <c r="A54" s="61"/>
      <c r="B54" s="52" t="s">
        <v>57</v>
      </c>
      <c r="C54" s="320">
        <v>3.33</v>
      </c>
      <c r="D54" s="320">
        <v>4.83</v>
      </c>
      <c r="E54" s="320">
        <v>4.92</v>
      </c>
      <c r="F54" s="145" t="s">
        <v>194</v>
      </c>
      <c r="G54" s="145" t="s">
        <v>194</v>
      </c>
      <c r="H54" s="61"/>
      <c r="I54" s="61"/>
    </row>
    <row r="55" spans="1:9" ht="18.600000000000001" customHeight="1">
      <c r="A55" s="61"/>
      <c r="B55" s="52" t="s">
        <v>480</v>
      </c>
      <c r="C55" s="320">
        <v>2.4500000000000002</v>
      </c>
      <c r="D55" s="320">
        <v>2.48</v>
      </c>
      <c r="E55" s="320">
        <v>1.49</v>
      </c>
      <c r="F55" s="145" t="s">
        <v>194</v>
      </c>
      <c r="G55" s="145" t="s">
        <v>194</v>
      </c>
      <c r="H55" s="61"/>
      <c r="I55" s="61"/>
    </row>
    <row r="56" spans="1:9" ht="18.600000000000001" customHeight="1">
      <c r="A56" s="61"/>
      <c r="B56" s="52" t="s">
        <v>62</v>
      </c>
      <c r="C56" s="320">
        <v>7.17</v>
      </c>
      <c r="D56" s="320">
        <v>7.22</v>
      </c>
      <c r="E56" s="320">
        <v>6.86</v>
      </c>
      <c r="F56" s="145" t="s">
        <v>194</v>
      </c>
      <c r="G56" s="145" t="s">
        <v>194</v>
      </c>
      <c r="H56" s="61"/>
      <c r="I56" s="61"/>
    </row>
    <row r="57" spans="1:9" ht="18.600000000000001" customHeight="1">
      <c r="A57" s="61"/>
      <c r="B57" s="52" t="s">
        <v>226</v>
      </c>
      <c r="C57" s="320">
        <v>0.2</v>
      </c>
      <c r="D57" s="320">
        <v>0.22</v>
      </c>
      <c r="E57" s="320">
        <v>0.2</v>
      </c>
      <c r="F57" s="145" t="s">
        <v>194</v>
      </c>
      <c r="G57" s="145" t="s">
        <v>194</v>
      </c>
      <c r="H57" s="61"/>
      <c r="I57" s="61"/>
    </row>
    <row r="58" spans="1:9" ht="18.600000000000001" customHeight="1">
      <c r="A58" s="61"/>
      <c r="B58" s="52" t="s">
        <v>481</v>
      </c>
      <c r="C58" s="134">
        <v>6.91</v>
      </c>
      <c r="D58" s="134">
        <v>7.02</v>
      </c>
      <c r="E58" s="134">
        <v>6.7</v>
      </c>
      <c r="F58" s="145" t="s">
        <v>194</v>
      </c>
      <c r="G58" s="145" t="s">
        <v>194</v>
      </c>
      <c r="H58" s="61"/>
      <c r="I58" s="61"/>
    </row>
    <row r="59" spans="1:9" ht="18.600000000000001" customHeight="1">
      <c r="A59" s="61"/>
      <c r="B59" s="52" t="s">
        <v>482</v>
      </c>
      <c r="C59" s="134">
        <v>0.08</v>
      </c>
      <c r="D59" s="134">
        <v>0.09</v>
      </c>
      <c r="E59" s="134">
        <v>7.0000000000000007E-2</v>
      </c>
      <c r="F59" s="145" t="s">
        <v>194</v>
      </c>
      <c r="G59" s="145" t="s">
        <v>194</v>
      </c>
      <c r="H59" s="61"/>
      <c r="I59" s="61"/>
    </row>
    <row r="60" spans="1:9" ht="18.600000000000001" customHeight="1">
      <c r="A60" s="61"/>
      <c r="B60" s="504" t="s">
        <v>483</v>
      </c>
      <c r="C60" s="504"/>
      <c r="D60" s="504"/>
      <c r="E60" s="504"/>
      <c r="F60" s="504"/>
      <c r="G60" s="504"/>
      <c r="H60" s="61"/>
      <c r="I60" s="61"/>
    </row>
    <row r="61" spans="1:9" ht="18.600000000000001" customHeight="1">
      <c r="A61" s="61"/>
      <c r="B61" s="536" t="s">
        <v>484</v>
      </c>
      <c r="C61" s="536"/>
      <c r="D61" s="536"/>
      <c r="E61" s="536"/>
      <c r="F61" s="536"/>
      <c r="G61" s="536"/>
      <c r="H61" s="61"/>
      <c r="I61" s="61"/>
    </row>
    <row r="62" spans="1:9" ht="18.600000000000001" customHeight="1">
      <c r="A62" s="61"/>
      <c r="B62" s="536" t="s">
        <v>485</v>
      </c>
      <c r="C62" s="536"/>
      <c r="D62" s="536"/>
      <c r="E62" s="536"/>
      <c r="F62" s="536"/>
      <c r="G62" s="536"/>
      <c r="H62" s="61"/>
      <c r="I62" s="61"/>
    </row>
    <row r="63" spans="1:9" ht="18.600000000000001" customHeight="1">
      <c r="A63" s="61"/>
      <c r="B63" s="61"/>
      <c r="C63" s="61"/>
      <c r="D63" s="68"/>
      <c r="E63" s="68"/>
      <c r="F63" s="68"/>
      <c r="G63" s="68"/>
      <c r="H63" s="61"/>
      <c r="I63" s="61"/>
    </row>
    <row r="64" spans="1:9" ht="33.75" customHeight="1">
      <c r="A64" s="61"/>
      <c r="B64" s="163" t="s">
        <v>486</v>
      </c>
      <c r="C64" s="161">
        <v>2024</v>
      </c>
      <c r="D64" s="169">
        <v>2023</v>
      </c>
      <c r="E64" s="169">
        <v>2022</v>
      </c>
      <c r="F64" s="161">
        <v>2021</v>
      </c>
      <c r="G64" s="169">
        <v>2020</v>
      </c>
      <c r="H64" s="61"/>
      <c r="I64" s="61"/>
    </row>
    <row r="65" spans="1:10" ht="18.600000000000001" customHeight="1">
      <c r="A65" s="61"/>
      <c r="B65" s="52" t="s">
        <v>224</v>
      </c>
      <c r="C65" s="53">
        <v>387</v>
      </c>
      <c r="D65" s="53">
        <v>370</v>
      </c>
      <c r="E65" s="53">
        <v>402</v>
      </c>
      <c r="F65" s="131">
        <v>377</v>
      </c>
      <c r="G65" s="131">
        <v>368</v>
      </c>
      <c r="H65" s="61"/>
      <c r="I65" s="61"/>
    </row>
    <row r="66" spans="1:10" ht="18.600000000000001" customHeight="1">
      <c r="A66" s="61"/>
      <c r="B66" s="52" t="s">
        <v>461</v>
      </c>
      <c r="C66" s="53">
        <v>323</v>
      </c>
      <c r="D66" s="53">
        <v>295</v>
      </c>
      <c r="E66" s="53">
        <v>305</v>
      </c>
      <c r="F66" s="131">
        <v>311</v>
      </c>
      <c r="G66" s="146" t="s">
        <v>194</v>
      </c>
      <c r="H66" s="61"/>
      <c r="I66" s="61"/>
    </row>
    <row r="67" spans="1:10" ht="18.600000000000001" customHeight="1">
      <c r="A67" s="61"/>
      <c r="B67" s="52" t="s">
        <v>462</v>
      </c>
      <c r="C67" s="53">
        <v>64</v>
      </c>
      <c r="D67" s="53">
        <v>75</v>
      </c>
      <c r="E67" s="53">
        <v>97</v>
      </c>
      <c r="F67" s="131">
        <v>66</v>
      </c>
      <c r="G67" s="146" t="s">
        <v>194</v>
      </c>
      <c r="H67" s="61"/>
      <c r="I67" s="61"/>
    </row>
    <row r="68" spans="1:10" ht="18.600000000000001" customHeight="1">
      <c r="A68" s="61"/>
      <c r="B68" s="52" t="s">
        <v>463</v>
      </c>
      <c r="C68" s="53">
        <v>0</v>
      </c>
      <c r="D68" s="53">
        <v>0</v>
      </c>
      <c r="E68" s="53">
        <v>0</v>
      </c>
      <c r="F68" s="141" t="s">
        <v>194</v>
      </c>
      <c r="G68" s="146" t="s">
        <v>194</v>
      </c>
      <c r="H68" s="61"/>
      <c r="I68" s="61"/>
    </row>
    <row r="69" spans="1:10" ht="18.600000000000001" customHeight="1">
      <c r="A69" s="61"/>
      <c r="B69" s="539" t="s">
        <v>487</v>
      </c>
      <c r="C69" s="539"/>
      <c r="D69" s="539"/>
      <c r="E69" s="539"/>
      <c r="F69" s="539"/>
      <c r="G69" s="539"/>
      <c r="H69" s="83"/>
      <c r="I69" s="83"/>
      <c r="J69" s="30"/>
    </row>
    <row r="70" spans="1:10" ht="18.600000000000001" customHeight="1">
      <c r="A70" s="61"/>
      <c r="B70" s="61"/>
      <c r="C70" s="61"/>
      <c r="D70" s="68"/>
      <c r="E70" s="68"/>
      <c r="F70" s="68"/>
      <c r="G70" s="68"/>
      <c r="H70" s="61"/>
      <c r="I70" s="61"/>
    </row>
    <row r="71" spans="1:10" ht="18.600000000000001" customHeight="1">
      <c r="A71" s="61"/>
      <c r="B71" s="160" t="s">
        <v>488</v>
      </c>
      <c r="C71" s="161">
        <v>2024</v>
      </c>
      <c r="D71" s="161">
        <v>2023</v>
      </c>
      <c r="E71" s="161">
        <v>2022</v>
      </c>
      <c r="F71" s="161">
        <v>2021</v>
      </c>
      <c r="G71" s="161">
        <v>2020</v>
      </c>
      <c r="H71" s="61"/>
      <c r="I71" s="61"/>
    </row>
    <row r="72" spans="1:10" ht="18.600000000000001" customHeight="1">
      <c r="A72" s="61"/>
      <c r="B72" s="52" t="s">
        <v>224</v>
      </c>
      <c r="C72" s="123">
        <v>1242</v>
      </c>
      <c r="D72" s="123">
        <v>1261</v>
      </c>
      <c r="E72" s="123">
        <v>1302</v>
      </c>
      <c r="F72" s="140">
        <v>1302</v>
      </c>
      <c r="G72" s="140">
        <v>1425</v>
      </c>
      <c r="H72" s="61"/>
      <c r="I72" s="61"/>
    </row>
    <row r="73" spans="1:10" ht="18.600000000000001" customHeight="1">
      <c r="A73" s="61"/>
      <c r="B73" s="52" t="s">
        <v>461</v>
      </c>
      <c r="C73" s="53">
        <v>805</v>
      </c>
      <c r="D73" s="123">
        <v>807</v>
      </c>
      <c r="E73" s="53">
        <v>839</v>
      </c>
      <c r="F73" s="131">
        <v>864</v>
      </c>
      <c r="G73" s="146" t="s">
        <v>194</v>
      </c>
      <c r="H73" s="61"/>
      <c r="I73" s="61"/>
    </row>
    <row r="74" spans="1:10" ht="18.600000000000001" customHeight="1">
      <c r="A74" s="61"/>
      <c r="B74" s="52" t="s">
        <v>462</v>
      </c>
      <c r="C74" s="53">
        <v>437</v>
      </c>
      <c r="D74" s="53">
        <v>454</v>
      </c>
      <c r="E74" s="53">
        <v>463</v>
      </c>
      <c r="F74" s="131">
        <v>438</v>
      </c>
      <c r="G74" s="146" t="s">
        <v>194</v>
      </c>
      <c r="H74" s="61"/>
      <c r="I74" s="61"/>
    </row>
    <row r="75" spans="1:10" ht="18.600000000000001" customHeight="1">
      <c r="A75" s="61"/>
      <c r="B75" s="52" t="s">
        <v>463</v>
      </c>
      <c r="C75" s="53">
        <v>0</v>
      </c>
      <c r="D75" s="53">
        <v>0</v>
      </c>
      <c r="E75" s="53">
        <v>0</v>
      </c>
      <c r="F75" s="141" t="s">
        <v>194</v>
      </c>
      <c r="G75" s="146" t="s">
        <v>194</v>
      </c>
      <c r="H75" s="61"/>
      <c r="I75" s="61"/>
    </row>
    <row r="76" spans="1:10" ht="18.600000000000001" customHeight="1">
      <c r="A76" s="61"/>
      <c r="B76" s="530" t="s">
        <v>489</v>
      </c>
      <c r="C76" s="530"/>
      <c r="D76" s="530"/>
      <c r="E76" s="530"/>
      <c r="F76" s="530"/>
      <c r="G76" s="530"/>
      <c r="H76" s="323"/>
      <c r="I76" s="61"/>
    </row>
    <row r="77" spans="1:10" ht="18.600000000000001" customHeight="1">
      <c r="A77" s="61"/>
      <c r="B77" s="61"/>
      <c r="C77" s="175"/>
      <c r="D77" s="175"/>
      <c r="E77" s="175"/>
      <c r="F77" s="175"/>
      <c r="G77" s="175"/>
      <c r="H77" s="61"/>
      <c r="I77" s="61"/>
    </row>
    <row r="78" spans="1:10" ht="18.600000000000001" customHeight="1">
      <c r="A78" s="61"/>
      <c r="B78" s="160" t="s">
        <v>490</v>
      </c>
      <c r="C78" s="161">
        <v>2024</v>
      </c>
      <c r="D78" s="161">
        <v>2023</v>
      </c>
      <c r="E78" s="161">
        <v>2022</v>
      </c>
      <c r="F78" s="161">
        <v>2021</v>
      </c>
      <c r="G78" s="161">
        <v>2020</v>
      </c>
      <c r="H78" s="61"/>
      <c r="I78" s="61"/>
    </row>
    <row r="79" spans="1:10" ht="18.600000000000001" customHeight="1">
      <c r="A79" s="61"/>
      <c r="B79" s="52" t="s">
        <v>224</v>
      </c>
      <c r="C79" s="53">
        <v>31</v>
      </c>
      <c r="D79" s="53">
        <v>31</v>
      </c>
      <c r="E79" s="53">
        <v>31</v>
      </c>
      <c r="F79" s="131">
        <v>33</v>
      </c>
      <c r="G79" s="131">
        <v>34</v>
      </c>
      <c r="H79" s="61"/>
      <c r="I79" s="61"/>
    </row>
    <row r="80" spans="1:10" ht="18.600000000000001" customHeight="1">
      <c r="A80" s="61"/>
      <c r="B80" s="52" t="s">
        <v>461</v>
      </c>
      <c r="C80" s="53">
        <v>26</v>
      </c>
      <c r="D80" s="53">
        <v>22</v>
      </c>
      <c r="E80" s="53">
        <v>21</v>
      </c>
      <c r="F80" s="131">
        <v>25</v>
      </c>
      <c r="G80" s="146" t="s">
        <v>194</v>
      </c>
      <c r="H80" s="61"/>
      <c r="I80" s="61"/>
    </row>
    <row r="81" spans="1:9" ht="18.600000000000001" customHeight="1">
      <c r="A81" s="61"/>
      <c r="B81" s="52" t="s">
        <v>462</v>
      </c>
      <c r="C81" s="53">
        <v>5</v>
      </c>
      <c r="D81" s="53">
        <v>10</v>
      </c>
      <c r="E81" s="53">
        <v>10</v>
      </c>
      <c r="F81" s="131">
        <v>8</v>
      </c>
      <c r="G81" s="146" t="s">
        <v>194</v>
      </c>
      <c r="H81" s="61"/>
      <c r="I81" s="61"/>
    </row>
    <row r="82" spans="1:9" ht="18.600000000000001" customHeight="1">
      <c r="A82" s="61"/>
      <c r="B82" s="52" t="s">
        <v>463</v>
      </c>
      <c r="C82" s="53">
        <v>0</v>
      </c>
      <c r="D82" s="53">
        <v>0</v>
      </c>
      <c r="E82" s="53">
        <v>0</v>
      </c>
      <c r="F82" s="141" t="s">
        <v>194</v>
      </c>
      <c r="G82" s="146" t="s">
        <v>194</v>
      </c>
      <c r="H82" s="61"/>
      <c r="I82" s="61"/>
    </row>
    <row r="83" spans="1:9" ht="36" customHeight="1">
      <c r="A83" s="61"/>
      <c r="B83" s="530" t="s">
        <v>491</v>
      </c>
      <c r="C83" s="530"/>
      <c r="D83" s="530"/>
      <c r="E83" s="530"/>
      <c r="F83" s="530"/>
      <c r="G83" s="530"/>
      <c r="H83" s="61"/>
      <c r="I83" s="61"/>
    </row>
    <row r="84" spans="1:9" ht="18.600000000000001" customHeight="1">
      <c r="A84" s="61"/>
      <c r="B84" s="61"/>
      <c r="C84" s="61"/>
      <c r="D84" s="68"/>
      <c r="E84" s="68"/>
      <c r="F84" s="68"/>
      <c r="G84" s="68"/>
      <c r="H84" s="61"/>
      <c r="I84" s="61"/>
    </row>
    <row r="85" spans="1:9" ht="18.600000000000001" customHeight="1">
      <c r="A85" s="61"/>
      <c r="B85" s="160" t="s">
        <v>492</v>
      </c>
      <c r="C85" s="161">
        <v>2024</v>
      </c>
      <c r="D85" s="161">
        <v>2023</v>
      </c>
      <c r="E85" s="161">
        <v>2022</v>
      </c>
      <c r="F85" s="161">
        <v>2021</v>
      </c>
      <c r="G85" s="161">
        <v>2020</v>
      </c>
      <c r="H85" s="61"/>
      <c r="I85" s="61"/>
    </row>
    <row r="86" spans="1:9" ht="18.600000000000001" customHeight="1">
      <c r="A86" s="61"/>
      <c r="B86" s="52" t="s">
        <v>224</v>
      </c>
      <c r="C86" s="123">
        <v>1731</v>
      </c>
      <c r="D86" s="147">
        <v>1604</v>
      </c>
      <c r="E86" s="147">
        <f>E87+E88+E89</f>
        <v>1685</v>
      </c>
      <c r="F86" s="147">
        <f>F87+F88</f>
        <v>1787</v>
      </c>
      <c r="G86" s="147">
        <f>G87+G88</f>
        <v>2782</v>
      </c>
      <c r="H86" s="61"/>
      <c r="I86" s="61"/>
    </row>
    <row r="87" spans="1:9" ht="18.600000000000001" customHeight="1">
      <c r="A87" s="61"/>
      <c r="B87" s="52" t="s">
        <v>461</v>
      </c>
      <c r="C87" s="123">
        <v>1286</v>
      </c>
      <c r="D87" s="147">
        <v>1274</v>
      </c>
      <c r="E87" s="147">
        <v>1343</v>
      </c>
      <c r="F87" s="147">
        <v>1435</v>
      </c>
      <c r="G87" s="147">
        <v>2090</v>
      </c>
      <c r="H87" s="61"/>
      <c r="I87" s="61"/>
    </row>
    <row r="88" spans="1:9" ht="18.600000000000001" customHeight="1">
      <c r="A88" s="61"/>
      <c r="B88" s="52" t="s">
        <v>462</v>
      </c>
      <c r="C88" s="53">
        <v>445</v>
      </c>
      <c r="D88" s="147">
        <v>330</v>
      </c>
      <c r="E88" s="147">
        <v>341</v>
      </c>
      <c r="F88" s="147">
        <v>352</v>
      </c>
      <c r="G88" s="147">
        <v>692</v>
      </c>
      <c r="H88" s="61"/>
      <c r="I88" s="61"/>
    </row>
    <row r="89" spans="1:9" ht="18.600000000000001" customHeight="1">
      <c r="A89" s="61"/>
      <c r="B89" s="52" t="s">
        <v>463</v>
      </c>
      <c r="C89" s="53">
        <v>0</v>
      </c>
      <c r="D89" s="53">
        <v>0</v>
      </c>
      <c r="E89" s="53">
        <v>1</v>
      </c>
      <c r="F89" s="141" t="s">
        <v>194</v>
      </c>
      <c r="G89" s="141" t="s">
        <v>194</v>
      </c>
      <c r="H89" s="61"/>
      <c r="I89" s="61"/>
    </row>
    <row r="90" spans="1:9" ht="18.600000000000001" customHeight="1">
      <c r="A90" s="61"/>
      <c r="B90" s="504" t="s">
        <v>493</v>
      </c>
      <c r="C90" s="504"/>
      <c r="D90" s="504"/>
      <c r="E90" s="504"/>
      <c r="F90" s="504"/>
      <c r="G90" s="504"/>
      <c r="H90" s="61"/>
      <c r="I90" s="61"/>
    </row>
    <row r="91" spans="1:9" ht="18.600000000000001" customHeight="1">
      <c r="A91" s="61"/>
      <c r="B91" s="537" t="s">
        <v>494</v>
      </c>
      <c r="C91" s="537"/>
      <c r="D91" s="537"/>
      <c r="E91" s="537"/>
      <c r="F91" s="537"/>
      <c r="G91" s="537"/>
      <c r="H91" s="61"/>
      <c r="I91" s="61"/>
    </row>
    <row r="92" spans="1:9" ht="19.5">
      <c r="A92" s="61"/>
      <c r="B92" s="61"/>
      <c r="C92" s="61"/>
      <c r="D92" s="68"/>
      <c r="E92" s="68"/>
      <c r="F92" s="68"/>
      <c r="G92" s="68"/>
      <c r="H92" s="61"/>
      <c r="I92" s="61"/>
    </row>
  </sheetData>
  <sheetProtection algorithmName="SHA-512" hashValue="yzvCmwujQjsTpbEFXryP+jpGQw5WEB9+6e7dvXvP6ERxwj2Zub3D1P4DAWzfxaXxDoRQaP714cEZzIPRFsaF3g==" saltValue="23liGiaRW6c4ZMbnaPCbVw==" spinCount="100000" sheet="1" objects="1" scenarios="1"/>
  <mergeCells count="19">
    <mergeCell ref="B91:G91"/>
    <mergeCell ref="B4:G4"/>
    <mergeCell ref="B76:G76"/>
    <mergeCell ref="B83:G83"/>
    <mergeCell ref="B21:G21"/>
    <mergeCell ref="B13:G13"/>
    <mergeCell ref="B69:G69"/>
    <mergeCell ref="B8:G8"/>
    <mergeCell ref="B9:G9"/>
    <mergeCell ref="B14:G14"/>
    <mergeCell ref="B23:G23"/>
    <mergeCell ref="B22:G22"/>
    <mergeCell ref="B30:G30"/>
    <mergeCell ref="B37:G37"/>
    <mergeCell ref="B45:G45"/>
    <mergeCell ref="B60:G60"/>
    <mergeCell ref="B61:G61"/>
    <mergeCell ref="B62:G62"/>
    <mergeCell ref="B90:G90"/>
  </mergeCells>
  <phoneticPr fontId="19" type="noConversion"/>
  <pageMargins left="0.7" right="0.7" top="0.75" bottom="0.75" header="0.3" footer="0.3"/>
  <pageSetup scale="46"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1">
    <tabColor theme="6"/>
    <pageSetUpPr fitToPage="1"/>
  </sheetPr>
  <dimension ref="B1:H45"/>
  <sheetViews>
    <sheetView showGridLines="0" zoomScaleNormal="100" workbookViewId="0"/>
  </sheetViews>
  <sheetFormatPr defaultColWidth="9.42578125" defaultRowHeight="14.25"/>
  <cols>
    <col min="1" max="1" width="4.42578125" style="2" customWidth="1"/>
    <col min="2" max="2" width="70.5703125" style="2" customWidth="1"/>
    <col min="3" max="3" width="21.5703125" style="2" customWidth="1"/>
    <col min="4" max="7" width="20.5703125" style="27" customWidth="1"/>
    <col min="8" max="8" width="4.42578125" style="2" customWidth="1"/>
    <col min="9" max="16384" width="9.42578125" style="2"/>
  </cols>
  <sheetData>
    <row r="1" spans="2:8" ht="14.45" customHeight="1"/>
    <row r="2" spans="2:8" ht="14.45" customHeight="1"/>
    <row r="3" spans="2:8" ht="14.45" customHeight="1"/>
    <row r="4" spans="2:8" s="9" customFormat="1" ht="33.75">
      <c r="B4" s="447" t="s">
        <v>495</v>
      </c>
      <c r="C4" s="447"/>
      <c r="D4" s="447"/>
      <c r="E4" s="447"/>
      <c r="F4" s="447"/>
      <c r="G4" s="447"/>
      <c r="H4" s="17"/>
    </row>
    <row r="5" spans="2:8" ht="18.600000000000001" customHeight="1">
      <c r="B5" s="61"/>
      <c r="C5" s="61"/>
      <c r="D5" s="68"/>
      <c r="E5" s="68"/>
      <c r="F5" s="68"/>
      <c r="G5" s="68"/>
    </row>
    <row r="6" spans="2:8" ht="18.600000000000001" customHeight="1">
      <c r="B6" s="160" t="s">
        <v>496</v>
      </c>
      <c r="C6" s="161">
        <v>2024</v>
      </c>
      <c r="D6" s="161">
        <v>2023</v>
      </c>
      <c r="E6" s="161">
        <v>2022</v>
      </c>
      <c r="F6" s="161">
        <v>2021</v>
      </c>
      <c r="G6" s="161">
        <v>2020</v>
      </c>
    </row>
    <row r="7" spans="2:8" ht="18.600000000000001" customHeight="1">
      <c r="B7" s="52" t="s">
        <v>224</v>
      </c>
      <c r="C7" s="134">
        <v>50.89</v>
      </c>
      <c r="D7" s="324">
        <v>51</v>
      </c>
      <c r="E7" s="325">
        <v>50</v>
      </c>
      <c r="F7" s="134">
        <v>50</v>
      </c>
      <c r="G7" s="326">
        <v>49</v>
      </c>
    </row>
    <row r="8" spans="2:8" ht="18.600000000000001" customHeight="1">
      <c r="B8" s="504" t="s">
        <v>183</v>
      </c>
      <c r="C8" s="504"/>
      <c r="D8" s="504"/>
      <c r="E8" s="504"/>
      <c r="F8" s="504"/>
      <c r="G8" s="504"/>
    </row>
    <row r="9" spans="2:8" ht="18.600000000000001" customHeight="1">
      <c r="B9" s="61"/>
      <c r="C9" s="61"/>
      <c r="D9" s="68"/>
      <c r="E9" s="68"/>
      <c r="F9" s="68"/>
      <c r="G9" s="68"/>
    </row>
    <row r="10" spans="2:8" ht="18.600000000000001" customHeight="1">
      <c r="B10" s="160" t="s">
        <v>497</v>
      </c>
      <c r="C10" s="161">
        <v>2024</v>
      </c>
      <c r="D10" s="161">
        <v>2023</v>
      </c>
      <c r="E10" s="161">
        <v>2022</v>
      </c>
      <c r="F10" s="161">
        <v>2021</v>
      </c>
      <c r="G10" s="161">
        <v>2020</v>
      </c>
    </row>
    <row r="11" spans="2:8" ht="18.600000000000001" customHeight="1">
      <c r="B11" s="52" t="s">
        <v>224</v>
      </c>
      <c r="C11" s="53">
        <v>41</v>
      </c>
      <c r="D11" s="148">
        <v>41</v>
      </c>
      <c r="E11" s="148">
        <v>39</v>
      </c>
      <c r="F11" s="53">
        <v>38</v>
      </c>
      <c r="G11" s="147">
        <v>37</v>
      </c>
    </row>
    <row r="12" spans="2:8" ht="18.600000000000001" customHeight="1">
      <c r="B12" s="504" t="s">
        <v>498</v>
      </c>
      <c r="C12" s="504"/>
      <c r="D12" s="504"/>
      <c r="E12" s="504"/>
      <c r="F12" s="504"/>
      <c r="G12" s="504"/>
    </row>
    <row r="13" spans="2:8" ht="18.600000000000001" customHeight="1">
      <c r="B13" s="536" t="s">
        <v>499</v>
      </c>
      <c r="C13" s="536"/>
      <c r="D13" s="536"/>
      <c r="E13" s="536"/>
      <c r="F13" s="536"/>
      <c r="G13" s="536"/>
    </row>
    <row r="14" spans="2:8" ht="18.600000000000001" customHeight="1">
      <c r="B14" s="78"/>
      <c r="C14" s="78"/>
      <c r="D14" s="79"/>
      <c r="E14" s="79"/>
      <c r="F14" s="79"/>
      <c r="G14" s="79"/>
    </row>
    <row r="15" spans="2:8" ht="18.600000000000001" customHeight="1">
      <c r="B15" s="160" t="s">
        <v>500</v>
      </c>
      <c r="C15" s="161">
        <v>2024</v>
      </c>
      <c r="D15" s="161">
        <v>2023</v>
      </c>
      <c r="E15" s="161">
        <v>2022</v>
      </c>
      <c r="F15" s="161">
        <v>2021</v>
      </c>
      <c r="G15" s="161">
        <v>2020</v>
      </c>
    </row>
    <row r="16" spans="2:8" ht="18.600000000000001" customHeight="1">
      <c r="B16" s="52" t="s">
        <v>224</v>
      </c>
      <c r="C16" s="53">
        <v>34</v>
      </c>
      <c r="D16" s="148">
        <v>34</v>
      </c>
      <c r="E16" s="148">
        <v>34</v>
      </c>
      <c r="F16" s="53">
        <v>32</v>
      </c>
      <c r="G16" s="147">
        <v>28</v>
      </c>
    </row>
    <row r="17" spans="2:7" ht="36" customHeight="1">
      <c r="B17" s="505" t="s">
        <v>501</v>
      </c>
      <c r="C17" s="505"/>
      <c r="D17" s="505"/>
      <c r="E17" s="505"/>
      <c r="F17" s="505"/>
      <c r="G17" s="505"/>
    </row>
    <row r="18" spans="2:7" ht="18.600000000000001" customHeight="1">
      <c r="B18" s="536" t="s">
        <v>499</v>
      </c>
      <c r="C18" s="536"/>
      <c r="D18" s="536"/>
      <c r="E18" s="536"/>
      <c r="F18" s="536"/>
      <c r="G18" s="536"/>
    </row>
    <row r="19" spans="2:7" ht="18.600000000000001" customHeight="1">
      <c r="B19" s="78"/>
      <c r="C19" s="78"/>
      <c r="D19" s="79"/>
      <c r="E19" s="149"/>
      <c r="F19" s="149"/>
      <c r="G19" s="149"/>
    </row>
    <row r="20" spans="2:7" ht="18.600000000000001" customHeight="1">
      <c r="B20" s="160" t="s">
        <v>502</v>
      </c>
      <c r="C20" s="161">
        <v>2024</v>
      </c>
      <c r="D20" s="161">
        <v>2023</v>
      </c>
      <c r="E20" s="161">
        <v>2022</v>
      </c>
      <c r="F20" s="161">
        <v>2021</v>
      </c>
      <c r="G20" s="161">
        <v>2020</v>
      </c>
    </row>
    <row r="21" spans="2:7" ht="18.600000000000001" customHeight="1">
      <c r="B21" s="52" t="s">
        <v>224</v>
      </c>
      <c r="C21" s="53">
        <v>29</v>
      </c>
      <c r="D21" s="148">
        <v>31</v>
      </c>
      <c r="E21" s="148" t="s">
        <v>194</v>
      </c>
      <c r="F21" s="53" t="s">
        <v>194</v>
      </c>
      <c r="G21" s="147" t="s">
        <v>194</v>
      </c>
    </row>
    <row r="22" spans="2:7" ht="18.600000000000001" customHeight="1">
      <c r="B22" s="504" t="s">
        <v>503</v>
      </c>
      <c r="C22" s="504"/>
      <c r="D22" s="504"/>
      <c r="E22" s="504"/>
      <c r="F22" s="504"/>
      <c r="G22" s="504"/>
    </row>
    <row r="23" spans="2:7" ht="18.600000000000001" customHeight="1">
      <c r="B23" s="536" t="s">
        <v>499</v>
      </c>
      <c r="C23" s="536"/>
      <c r="D23" s="536"/>
      <c r="E23" s="536"/>
      <c r="F23" s="536"/>
      <c r="G23" s="536"/>
    </row>
    <row r="24" spans="2:7" ht="18.600000000000001" customHeight="1">
      <c r="B24" s="78"/>
      <c r="C24" s="78"/>
      <c r="D24" s="79"/>
      <c r="E24" s="149"/>
      <c r="F24" s="149"/>
      <c r="G24" s="149"/>
    </row>
    <row r="25" spans="2:7" ht="18.600000000000001" customHeight="1">
      <c r="B25" s="160" t="s">
        <v>504</v>
      </c>
      <c r="C25" s="161">
        <v>2024</v>
      </c>
      <c r="D25" s="161">
        <v>2023</v>
      </c>
      <c r="E25" s="161">
        <v>2022</v>
      </c>
      <c r="F25" s="161">
        <v>2021</v>
      </c>
      <c r="G25" s="161">
        <v>2020</v>
      </c>
    </row>
    <row r="26" spans="2:7" ht="18.600000000000001" customHeight="1">
      <c r="B26" s="52" t="s">
        <v>224</v>
      </c>
      <c r="C26" s="53">
        <v>41</v>
      </c>
      <c r="D26" s="148">
        <v>36</v>
      </c>
      <c r="E26" s="148" t="s">
        <v>194</v>
      </c>
      <c r="F26" s="53" t="s">
        <v>194</v>
      </c>
      <c r="G26" s="147" t="s">
        <v>194</v>
      </c>
    </row>
    <row r="27" spans="2:7" ht="18.600000000000001" customHeight="1">
      <c r="B27" s="504" t="s">
        <v>505</v>
      </c>
      <c r="C27" s="504"/>
      <c r="D27" s="504"/>
      <c r="E27" s="504"/>
      <c r="F27" s="504"/>
      <c r="G27" s="504"/>
    </row>
    <row r="28" spans="2:7" ht="18.600000000000001" customHeight="1">
      <c r="B28" s="536" t="s">
        <v>499</v>
      </c>
      <c r="C28" s="536"/>
      <c r="D28" s="536"/>
      <c r="E28" s="536"/>
      <c r="F28" s="536"/>
      <c r="G28" s="536"/>
    </row>
    <row r="29" spans="2:7" ht="18.600000000000001" customHeight="1">
      <c r="B29" s="61"/>
      <c r="C29" s="61"/>
      <c r="D29" s="68"/>
      <c r="E29" s="68"/>
      <c r="F29" s="68"/>
      <c r="G29" s="68"/>
    </row>
    <row r="30" spans="2:7" ht="18.600000000000001" customHeight="1">
      <c r="B30" s="160" t="s">
        <v>506</v>
      </c>
      <c r="C30" s="161">
        <v>2024</v>
      </c>
      <c r="D30" s="161">
        <v>2023</v>
      </c>
      <c r="E30" s="161">
        <v>2022</v>
      </c>
      <c r="F30" s="161">
        <v>2021</v>
      </c>
      <c r="G30" s="161">
        <v>2020</v>
      </c>
    </row>
    <row r="31" spans="2:7" ht="18.600000000000001" customHeight="1">
      <c r="B31" s="52" t="s">
        <v>224</v>
      </c>
      <c r="C31" s="53">
        <v>22</v>
      </c>
      <c r="D31" s="148">
        <v>22</v>
      </c>
      <c r="E31" s="148">
        <v>25</v>
      </c>
      <c r="F31" s="53">
        <v>13</v>
      </c>
      <c r="G31" s="147">
        <v>13</v>
      </c>
    </row>
    <row r="32" spans="2:7" ht="18.600000000000001" customHeight="1">
      <c r="B32" s="504" t="s">
        <v>507</v>
      </c>
      <c r="C32" s="504"/>
      <c r="D32" s="504"/>
      <c r="E32" s="504"/>
      <c r="F32" s="504"/>
      <c r="G32" s="504"/>
    </row>
    <row r="33" spans="2:7" ht="18.600000000000001" customHeight="1">
      <c r="B33" s="78"/>
      <c r="C33" s="79"/>
      <c r="D33" s="79"/>
      <c r="E33" s="79"/>
      <c r="F33" s="79"/>
      <c r="G33" s="79"/>
    </row>
    <row r="34" spans="2:7" ht="18.600000000000001" customHeight="1">
      <c r="B34" s="160" t="s">
        <v>508</v>
      </c>
      <c r="C34" s="161">
        <v>2024</v>
      </c>
      <c r="D34" s="161">
        <v>2023</v>
      </c>
      <c r="E34" s="161">
        <v>2022</v>
      </c>
      <c r="F34" s="161">
        <v>2021</v>
      </c>
      <c r="G34" s="161">
        <v>2020</v>
      </c>
    </row>
    <row r="35" spans="2:7" ht="18.600000000000001" customHeight="1">
      <c r="B35" s="52" t="s">
        <v>224</v>
      </c>
      <c r="C35" s="134">
        <v>75.400000000000006</v>
      </c>
      <c r="D35" s="325">
        <v>76.7</v>
      </c>
      <c r="E35" s="324">
        <v>76</v>
      </c>
      <c r="F35" s="134">
        <v>81</v>
      </c>
      <c r="G35" s="134">
        <v>80</v>
      </c>
    </row>
    <row r="36" spans="2:7" ht="35.450000000000003" customHeight="1">
      <c r="B36" s="505" t="s">
        <v>509</v>
      </c>
      <c r="C36" s="505"/>
      <c r="D36" s="505"/>
      <c r="E36" s="505"/>
      <c r="F36" s="505"/>
      <c r="G36" s="505"/>
    </row>
    <row r="37" spans="2:7" ht="36" customHeight="1">
      <c r="B37" s="540" t="s">
        <v>510</v>
      </c>
      <c r="C37" s="540"/>
      <c r="D37" s="540"/>
      <c r="E37" s="540"/>
      <c r="F37" s="540"/>
      <c r="G37" s="540"/>
    </row>
    <row r="38" spans="2:7" ht="18" customHeight="1">
      <c r="B38" s="536" t="s">
        <v>511</v>
      </c>
      <c r="C38" s="536"/>
      <c r="D38" s="536"/>
      <c r="E38" s="536"/>
      <c r="F38" s="536"/>
      <c r="G38" s="536"/>
    </row>
    <row r="39" spans="2:7" ht="18">
      <c r="B39" s="536" t="s">
        <v>512</v>
      </c>
      <c r="C39" s="536"/>
      <c r="D39" s="536"/>
      <c r="E39" s="536"/>
      <c r="F39" s="536"/>
      <c r="G39" s="536"/>
    </row>
    <row r="40" spans="2:7">
      <c r="D40" s="2"/>
      <c r="E40" s="2"/>
      <c r="F40" s="2"/>
      <c r="G40" s="2"/>
    </row>
    <row r="41" spans="2:7">
      <c r="D41" s="2"/>
      <c r="E41" s="2"/>
      <c r="F41" s="2"/>
      <c r="G41" s="2"/>
    </row>
    <row r="42" spans="2:7">
      <c r="D42" s="2"/>
      <c r="E42" s="2"/>
      <c r="F42" s="2"/>
      <c r="G42" s="2"/>
    </row>
    <row r="43" spans="2:7">
      <c r="D43" s="2"/>
      <c r="E43" s="2"/>
      <c r="F43" s="2"/>
      <c r="G43" s="2"/>
    </row>
    <row r="44" spans="2:7">
      <c r="D44" s="2"/>
      <c r="E44" s="2"/>
      <c r="F44" s="2"/>
      <c r="G44" s="2"/>
    </row>
    <row r="45" spans="2:7">
      <c r="D45" s="2"/>
      <c r="E45" s="2"/>
      <c r="F45" s="2"/>
      <c r="G45" s="2"/>
    </row>
  </sheetData>
  <sheetProtection algorithmName="SHA-512" hashValue="V/e6wXqJHmXGRKDTrkM1nSW/TF8VSw3+IzxvsTkgBemuZ5bs93vmX6l+2wRG3r2zWDKJ8blHjNPdUROY1wPAcg==" saltValue="Uwk6rs5Aza3FduG9T/21XQ==" spinCount="100000" sheet="1" objects="1" scenarios="1"/>
  <mergeCells count="15">
    <mergeCell ref="B4:G4"/>
    <mergeCell ref="B17:G17"/>
    <mergeCell ref="B36:G36"/>
    <mergeCell ref="B8:G8"/>
    <mergeCell ref="B12:G12"/>
    <mergeCell ref="B13:G13"/>
    <mergeCell ref="B18:G18"/>
    <mergeCell ref="B22:G22"/>
    <mergeCell ref="B23:G23"/>
    <mergeCell ref="B39:G39"/>
    <mergeCell ref="B38:G38"/>
    <mergeCell ref="B28:G28"/>
    <mergeCell ref="B32:G32"/>
    <mergeCell ref="B27:G27"/>
    <mergeCell ref="B37:G37"/>
  </mergeCells>
  <pageMargins left="0.7" right="0.7" top="0.75" bottom="0.75" header="0.3" footer="0.3"/>
  <pageSetup scale="50"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2">
    <tabColor theme="6"/>
    <pageSetUpPr fitToPage="1"/>
  </sheetPr>
  <dimension ref="A1:H26"/>
  <sheetViews>
    <sheetView showGridLines="0" zoomScaleNormal="100" workbookViewId="0"/>
  </sheetViews>
  <sheetFormatPr defaultColWidth="9.42578125" defaultRowHeight="14.25"/>
  <cols>
    <col min="1" max="1" width="4.42578125" style="2" customWidth="1"/>
    <col min="2" max="2" width="70.42578125" style="2" customWidth="1"/>
    <col min="3" max="3" width="20.5703125" style="2" customWidth="1"/>
    <col min="4" max="7" width="20.5703125" style="27" customWidth="1"/>
    <col min="8" max="8" width="4.42578125" style="2" customWidth="1"/>
    <col min="9" max="16384" width="9.42578125" style="2"/>
  </cols>
  <sheetData>
    <row r="1" spans="1:8" ht="14.45" customHeight="1"/>
    <row r="2" spans="1:8" ht="14.45" customHeight="1">
      <c r="H2" s="24"/>
    </row>
    <row r="3" spans="1:8" ht="14.45" customHeight="1"/>
    <row r="4" spans="1:8" s="9" customFormat="1" ht="33" customHeight="1">
      <c r="B4" s="447" t="s">
        <v>513</v>
      </c>
      <c r="C4" s="447"/>
      <c r="D4" s="447"/>
      <c r="E4" s="447"/>
      <c r="F4" s="447"/>
      <c r="G4" s="447"/>
      <c r="H4" s="17"/>
    </row>
    <row r="6" spans="1:8" ht="39.75">
      <c r="A6" s="61"/>
      <c r="B6" s="163" t="s">
        <v>514</v>
      </c>
      <c r="C6" s="169">
        <v>2024</v>
      </c>
      <c r="D6" s="161">
        <v>2023</v>
      </c>
      <c r="E6" s="161">
        <v>2022</v>
      </c>
      <c r="F6" s="161">
        <v>2021</v>
      </c>
      <c r="G6" s="169">
        <v>2020</v>
      </c>
      <c r="H6" s="61"/>
    </row>
    <row r="7" spans="1:8" ht="19.5">
      <c r="A7" s="61"/>
      <c r="B7" s="52" t="s">
        <v>224</v>
      </c>
      <c r="C7" s="86" t="s">
        <v>194</v>
      </c>
      <c r="D7" s="187" t="s">
        <v>194</v>
      </c>
      <c r="E7" s="327">
        <v>7.9</v>
      </c>
      <c r="F7" s="328">
        <v>7</v>
      </c>
      <c r="G7" s="328">
        <v>10.4</v>
      </c>
      <c r="H7" s="61"/>
    </row>
    <row r="8" spans="1:8" ht="36" customHeight="1">
      <c r="A8" s="61"/>
      <c r="B8" s="505" t="s">
        <v>515</v>
      </c>
      <c r="C8" s="505"/>
      <c r="D8" s="506"/>
      <c r="E8" s="505"/>
      <c r="F8" s="505"/>
      <c r="G8" s="505"/>
      <c r="H8" s="61"/>
    </row>
    <row r="9" spans="1:8" ht="19.5">
      <c r="A9" s="61"/>
      <c r="B9" s="78" t="s">
        <v>516</v>
      </c>
      <c r="C9" s="78"/>
      <c r="D9" s="79"/>
      <c r="E9" s="149"/>
      <c r="F9" s="79"/>
      <c r="G9" s="150"/>
      <c r="H9" s="61"/>
    </row>
    <row r="10" spans="1:8" ht="19.5">
      <c r="A10" s="61"/>
      <c r="B10" s="78" t="s">
        <v>517</v>
      </c>
      <c r="C10" s="78"/>
      <c r="D10" s="79"/>
      <c r="E10" s="79"/>
      <c r="F10" s="79"/>
      <c r="G10" s="150"/>
      <c r="H10" s="61"/>
    </row>
    <row r="11" spans="1:8" ht="19.5">
      <c r="A11" s="61"/>
      <c r="B11" s="78" t="s">
        <v>518</v>
      </c>
      <c r="C11" s="78"/>
      <c r="D11" s="79"/>
      <c r="E11" s="79"/>
      <c r="F11" s="79"/>
      <c r="G11" s="150"/>
      <c r="H11" s="61"/>
    </row>
    <row r="12" spans="1:8" ht="19.5">
      <c r="A12" s="61"/>
      <c r="B12" s="78"/>
      <c r="C12" s="78"/>
      <c r="D12" s="79"/>
      <c r="E12" s="79"/>
      <c r="F12" s="79"/>
      <c r="G12" s="150"/>
      <c r="H12" s="61"/>
    </row>
    <row r="13" spans="1:8" ht="39.75">
      <c r="A13" s="61"/>
      <c r="B13" s="163" t="s">
        <v>519</v>
      </c>
      <c r="C13" s="169">
        <v>2024</v>
      </c>
      <c r="D13" s="161">
        <v>2023</v>
      </c>
      <c r="E13" s="161">
        <v>2022</v>
      </c>
      <c r="F13" s="169">
        <v>2021</v>
      </c>
      <c r="G13" s="161">
        <v>2020</v>
      </c>
      <c r="H13" s="61"/>
    </row>
    <row r="14" spans="1:8" ht="19.5">
      <c r="A14" s="61"/>
      <c r="B14" s="52" t="s">
        <v>224</v>
      </c>
      <c r="C14" s="53">
        <v>5</v>
      </c>
      <c r="D14" s="151">
        <v>2</v>
      </c>
      <c r="E14" s="151">
        <v>1</v>
      </c>
      <c r="F14" s="53">
        <v>12</v>
      </c>
      <c r="G14" s="53">
        <v>4</v>
      </c>
      <c r="H14" s="61"/>
    </row>
    <row r="15" spans="1:8" ht="36" customHeight="1">
      <c r="A15" s="61"/>
      <c r="B15" s="505" t="s">
        <v>520</v>
      </c>
      <c r="C15" s="505"/>
      <c r="D15" s="505"/>
      <c r="E15" s="505"/>
      <c r="F15" s="505"/>
      <c r="G15" s="505"/>
      <c r="H15" s="61"/>
    </row>
    <row r="16" spans="1:8" ht="19.5">
      <c r="A16" s="61"/>
      <c r="B16" s="61"/>
      <c r="C16" s="61"/>
      <c r="D16" s="68"/>
      <c r="E16" s="68"/>
      <c r="F16" s="68"/>
      <c r="G16" s="152"/>
      <c r="H16" s="61"/>
    </row>
    <row r="17" spans="1:8" ht="20.25">
      <c r="A17" s="61"/>
      <c r="B17" s="160" t="s">
        <v>521</v>
      </c>
      <c r="C17" s="169">
        <v>2024</v>
      </c>
      <c r="D17" s="161">
        <v>2023</v>
      </c>
      <c r="E17" s="161">
        <v>2022</v>
      </c>
      <c r="F17" s="169">
        <v>2021</v>
      </c>
      <c r="G17" s="161">
        <v>2020</v>
      </c>
      <c r="H17" s="61"/>
    </row>
    <row r="18" spans="1:8" ht="19.5">
      <c r="A18" s="61"/>
      <c r="B18" s="52" t="s">
        <v>224</v>
      </c>
      <c r="C18" s="53">
        <v>33</v>
      </c>
      <c r="D18" s="53">
        <v>37</v>
      </c>
      <c r="E18" s="53">
        <v>27</v>
      </c>
      <c r="F18" s="53">
        <v>45</v>
      </c>
      <c r="G18" s="153">
        <v>54</v>
      </c>
      <c r="H18" s="61"/>
    </row>
    <row r="19" spans="1:8" ht="36" customHeight="1">
      <c r="A19" s="61"/>
      <c r="B19" s="530" t="s">
        <v>522</v>
      </c>
      <c r="C19" s="530"/>
      <c r="D19" s="530"/>
      <c r="E19" s="530"/>
      <c r="F19" s="530"/>
      <c r="G19" s="530"/>
      <c r="H19" s="61"/>
    </row>
    <row r="20" spans="1:8" ht="19.5">
      <c r="A20" s="61"/>
      <c r="B20" s="61"/>
      <c r="C20" s="61"/>
      <c r="D20" s="68"/>
      <c r="E20" s="68"/>
      <c r="F20" s="68"/>
      <c r="G20" s="152"/>
      <c r="H20" s="61"/>
    </row>
    <row r="21" spans="1:8" ht="20.25">
      <c r="A21" s="61"/>
      <c r="B21" s="160" t="s">
        <v>523</v>
      </c>
      <c r="C21" s="169">
        <v>2024</v>
      </c>
      <c r="D21" s="161">
        <v>2023</v>
      </c>
      <c r="E21" s="161">
        <v>2022</v>
      </c>
      <c r="F21" s="169">
        <v>2021</v>
      </c>
      <c r="G21" s="161">
        <v>2020</v>
      </c>
      <c r="H21" s="61"/>
    </row>
    <row r="22" spans="1:8" ht="19.5">
      <c r="A22" s="61"/>
      <c r="B22" s="52" t="s">
        <v>224</v>
      </c>
      <c r="C22" s="123">
        <v>4940</v>
      </c>
      <c r="D22" s="132">
        <v>4725</v>
      </c>
      <c r="E22" s="132">
        <v>4352</v>
      </c>
      <c r="F22" s="154">
        <v>4544</v>
      </c>
      <c r="G22" s="154">
        <v>4234</v>
      </c>
      <c r="H22" s="61"/>
    </row>
    <row r="23" spans="1:8" ht="19.5">
      <c r="A23" s="61"/>
      <c r="B23" s="541" t="s">
        <v>524</v>
      </c>
      <c r="C23" s="541"/>
      <c r="D23" s="541"/>
      <c r="E23" s="541"/>
      <c r="F23" s="541"/>
      <c r="G23" s="541"/>
      <c r="H23" s="61"/>
    </row>
    <row r="24" spans="1:8" ht="19.5">
      <c r="A24" s="61"/>
      <c r="B24" s="61"/>
      <c r="C24" s="61"/>
      <c r="D24" s="68"/>
      <c r="E24" s="68"/>
      <c r="F24" s="68"/>
      <c r="G24" s="68"/>
      <c r="H24" s="61"/>
    </row>
    <row r="26" spans="1:8">
      <c r="B26" s="28"/>
      <c r="C26" s="28"/>
      <c r="D26" s="43"/>
    </row>
  </sheetData>
  <sheetProtection algorithmName="SHA-512" hashValue="vjybdfwKZjzakITAB9a96CLBPPfrke2tWZgZZK9dkd3SSENU0oK2jI/qeMUEZav0+wyqlrBygyfS48ObqaTybg==" saltValue="cURLkdGZ9n0VznKKRFzA/w==" spinCount="100000" sheet="1" objects="1" scenarios="1"/>
  <mergeCells count="5">
    <mergeCell ref="B23:G23"/>
    <mergeCell ref="B4:G4"/>
    <mergeCell ref="B8:G8"/>
    <mergeCell ref="B15:G15"/>
    <mergeCell ref="B19:G19"/>
  </mergeCells>
  <pageMargins left="0.7" right="0.7" top="0.75" bottom="0.75" header="0.3" footer="0.3"/>
  <pageSetup scale="59"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18FE89-1326-48BF-A5FE-2164248D834F}">
  <sheetPr>
    <tabColor theme="7"/>
    <pageSetUpPr fitToPage="1"/>
  </sheetPr>
  <dimension ref="B1:Q46"/>
  <sheetViews>
    <sheetView showGridLines="0" zoomScaleNormal="100" workbookViewId="0"/>
  </sheetViews>
  <sheetFormatPr defaultColWidth="9.42578125" defaultRowHeight="14.25"/>
  <cols>
    <col min="1" max="1" width="4.42578125" style="2" customWidth="1"/>
    <col min="2" max="2" width="70.5703125" style="2" customWidth="1"/>
    <col min="3" max="3" width="20.5703125" style="2" customWidth="1"/>
    <col min="4" max="9" width="20.5703125" style="27" customWidth="1"/>
    <col min="10" max="10" width="20.85546875" style="2" customWidth="1"/>
    <col min="11" max="11" width="4.42578125" style="2" customWidth="1"/>
    <col min="12" max="16384" width="9.42578125" style="2"/>
  </cols>
  <sheetData>
    <row r="1" spans="2:13" ht="14.45" customHeight="1"/>
    <row r="2" spans="2:13" ht="14.45" customHeight="1"/>
    <row r="3" spans="2:13" ht="14.45" customHeight="1"/>
    <row r="4" spans="2:13" s="9" customFormat="1" ht="33.75">
      <c r="B4" s="447" t="s">
        <v>525</v>
      </c>
      <c r="C4" s="447"/>
      <c r="D4" s="447"/>
      <c r="E4" s="447"/>
      <c r="F4" s="447"/>
      <c r="G4" s="447"/>
      <c r="H4" s="447"/>
      <c r="I4" s="447"/>
      <c r="J4" s="447"/>
      <c r="K4" s="17"/>
      <c r="L4" s="17"/>
      <c r="M4" s="17" t="s">
        <v>526</v>
      </c>
    </row>
    <row r="5" spans="2:13" ht="18.600000000000001" customHeight="1">
      <c r="B5" s="61"/>
      <c r="C5" s="61"/>
      <c r="D5" s="68"/>
      <c r="E5" s="68"/>
      <c r="F5" s="68"/>
      <c r="G5" s="68"/>
      <c r="H5" s="68"/>
      <c r="I5" s="68"/>
      <c r="J5" s="61"/>
      <c r="K5" s="61"/>
    </row>
    <row r="6" spans="2:13" ht="18.600000000000001" customHeight="1">
      <c r="B6" s="160" t="s">
        <v>527</v>
      </c>
      <c r="C6" s="170">
        <v>2024</v>
      </c>
      <c r="D6" s="162">
        <v>2023</v>
      </c>
      <c r="E6" s="162">
        <v>2022</v>
      </c>
      <c r="F6" s="162">
        <v>2021</v>
      </c>
      <c r="G6" s="162">
        <v>2020</v>
      </c>
      <c r="H6" s="61"/>
      <c r="I6" s="68"/>
      <c r="J6" s="61"/>
      <c r="K6" s="61"/>
    </row>
    <row r="7" spans="2:13" ht="18.600000000000001" customHeight="1">
      <c r="B7" s="93"/>
      <c r="C7" s="191">
        <v>98</v>
      </c>
      <c r="D7" s="74">
        <v>93</v>
      </c>
      <c r="E7" s="74">
        <v>98</v>
      </c>
      <c r="F7" s="74">
        <v>100</v>
      </c>
      <c r="G7" s="91">
        <v>99</v>
      </c>
      <c r="H7" s="61"/>
      <c r="I7" s="68"/>
      <c r="J7" s="61"/>
      <c r="K7" s="61"/>
    </row>
    <row r="8" spans="2:13" ht="18.600000000000001" customHeight="1">
      <c r="B8" s="541" t="s">
        <v>528</v>
      </c>
      <c r="C8" s="541"/>
      <c r="D8" s="541"/>
      <c r="E8" s="541"/>
      <c r="F8" s="541"/>
      <c r="G8" s="541"/>
      <c r="H8" s="61"/>
      <c r="I8" s="68"/>
      <c r="J8" s="61"/>
      <c r="K8" s="61"/>
    </row>
    <row r="9" spans="2:13" ht="18.600000000000001" customHeight="1">
      <c r="B9" s="61"/>
      <c r="C9" s="68"/>
      <c r="D9" s="68"/>
      <c r="E9" s="68"/>
      <c r="F9" s="68"/>
      <c r="G9" s="68"/>
      <c r="H9" s="61"/>
      <c r="I9" s="68"/>
      <c r="J9" s="61"/>
      <c r="K9" s="61"/>
    </row>
    <row r="10" spans="2:13" ht="36.950000000000003" customHeight="1">
      <c r="B10" s="163" t="s">
        <v>529</v>
      </c>
      <c r="C10" s="170">
        <v>2024</v>
      </c>
      <c r="D10" s="162">
        <v>2023</v>
      </c>
      <c r="E10" s="162">
        <v>2022</v>
      </c>
      <c r="F10" s="162">
        <v>2021</v>
      </c>
      <c r="G10" s="162">
        <v>2020</v>
      </c>
      <c r="H10" s="61"/>
      <c r="I10" s="68"/>
      <c r="J10" s="61"/>
      <c r="K10" s="61"/>
    </row>
    <row r="11" spans="2:13" ht="18.600000000000001" customHeight="1">
      <c r="B11" s="52"/>
      <c r="C11" s="159">
        <v>37.5</v>
      </c>
      <c r="D11" s="75">
        <v>38</v>
      </c>
      <c r="E11" s="75">
        <v>44</v>
      </c>
      <c r="F11" s="75">
        <v>43</v>
      </c>
      <c r="G11" s="91">
        <v>33</v>
      </c>
      <c r="H11" s="61"/>
      <c r="I11" s="68"/>
      <c r="J11" s="61"/>
      <c r="K11" s="61"/>
    </row>
    <row r="12" spans="2:13" ht="18.600000000000001" customHeight="1">
      <c r="B12" s="541" t="s">
        <v>530</v>
      </c>
      <c r="C12" s="541"/>
      <c r="D12" s="541"/>
      <c r="E12" s="541"/>
      <c r="F12" s="541"/>
      <c r="G12" s="541"/>
      <c r="H12" s="61"/>
      <c r="I12" s="120"/>
      <c r="J12" s="121"/>
      <c r="K12" s="61"/>
    </row>
    <row r="13" spans="2:13" ht="18.600000000000001" customHeight="1">
      <c r="B13" s="536" t="s">
        <v>499</v>
      </c>
      <c r="C13" s="536"/>
      <c r="D13" s="536"/>
      <c r="E13" s="536"/>
      <c r="F13" s="536"/>
      <c r="G13" s="536"/>
      <c r="H13" s="61"/>
      <c r="I13" s="120"/>
      <c r="J13" s="121"/>
      <c r="K13" s="61"/>
    </row>
    <row r="14" spans="2:13" ht="18.600000000000001" customHeight="1">
      <c r="B14" s="61"/>
      <c r="C14" s="68"/>
      <c r="D14" s="68"/>
      <c r="E14" s="68"/>
      <c r="F14" s="68"/>
      <c r="G14" s="68"/>
      <c r="H14" s="61"/>
      <c r="I14" s="68"/>
      <c r="J14" s="61"/>
      <c r="K14" s="61"/>
    </row>
    <row r="15" spans="2:13" ht="36.950000000000003" customHeight="1">
      <c r="B15" s="163" t="s">
        <v>531</v>
      </c>
      <c r="C15" s="170">
        <v>2024</v>
      </c>
      <c r="D15" s="164">
        <v>2023</v>
      </c>
      <c r="E15" s="164">
        <v>2022</v>
      </c>
      <c r="F15" s="162">
        <v>2021</v>
      </c>
      <c r="G15" s="162">
        <v>2020</v>
      </c>
      <c r="H15" s="61"/>
      <c r="I15" s="68"/>
      <c r="J15" s="61"/>
      <c r="K15" s="61"/>
    </row>
    <row r="16" spans="2:13" ht="18.600000000000001" customHeight="1">
      <c r="B16" s="52"/>
      <c r="C16" s="159">
        <v>50</v>
      </c>
      <c r="D16" s="75">
        <v>50</v>
      </c>
      <c r="E16" s="75">
        <v>54</v>
      </c>
      <c r="F16" s="75">
        <v>55</v>
      </c>
      <c r="G16" s="91">
        <v>46</v>
      </c>
      <c r="H16" s="61"/>
      <c r="I16" s="68"/>
      <c r="J16" s="61"/>
      <c r="K16" s="61"/>
    </row>
    <row r="17" spans="2:17" ht="18.600000000000001" customHeight="1">
      <c r="B17" s="541" t="s">
        <v>530</v>
      </c>
      <c r="C17" s="541"/>
      <c r="D17" s="541"/>
      <c r="E17" s="541"/>
      <c r="F17" s="541"/>
      <c r="G17" s="541"/>
      <c r="H17" s="68"/>
      <c r="I17" s="68"/>
      <c r="J17" s="61"/>
      <c r="K17" s="61"/>
    </row>
    <row r="18" spans="2:17" ht="18.600000000000001" customHeight="1">
      <c r="B18" s="537" t="s">
        <v>532</v>
      </c>
      <c r="C18" s="537"/>
      <c r="D18" s="537"/>
      <c r="E18" s="537"/>
      <c r="F18" s="537"/>
      <c r="G18" s="537"/>
      <c r="H18" s="68"/>
      <c r="I18" s="68"/>
      <c r="J18" s="61"/>
      <c r="K18" s="61"/>
    </row>
    <row r="19" spans="2:17" ht="18.600000000000001" customHeight="1">
      <c r="B19" s="61"/>
      <c r="C19" s="61"/>
      <c r="D19" s="68"/>
      <c r="E19" s="68"/>
      <c r="F19" s="68"/>
      <c r="G19" s="68"/>
      <c r="H19" s="68"/>
      <c r="I19" s="68"/>
      <c r="J19" s="61"/>
      <c r="K19" s="61"/>
    </row>
    <row r="20" spans="2:17" ht="18.600000000000001" customHeight="1">
      <c r="B20" s="255" t="s">
        <v>533</v>
      </c>
      <c r="C20" s="492">
        <v>2024</v>
      </c>
      <c r="D20" s="492"/>
      <c r="E20" s="492">
        <v>2023</v>
      </c>
      <c r="F20" s="492"/>
      <c r="G20" s="492">
        <v>2022</v>
      </c>
      <c r="H20" s="492"/>
      <c r="I20" s="492">
        <v>2021</v>
      </c>
      <c r="J20" s="492"/>
      <c r="K20" s="61"/>
    </row>
    <row r="21" spans="2:17" ht="18.600000000000001" customHeight="1">
      <c r="B21" s="129"/>
      <c r="C21" s="129" t="s">
        <v>534</v>
      </c>
      <c r="D21" s="129" t="s">
        <v>149</v>
      </c>
      <c r="E21" s="155" t="s">
        <v>534</v>
      </c>
      <c r="F21" s="155" t="s">
        <v>149</v>
      </c>
      <c r="G21" s="155" t="s">
        <v>534</v>
      </c>
      <c r="H21" s="155" t="s">
        <v>149</v>
      </c>
      <c r="I21" s="155" t="s">
        <v>534</v>
      </c>
      <c r="J21" s="155" t="s">
        <v>149</v>
      </c>
      <c r="K21" s="61"/>
    </row>
    <row r="22" spans="2:17" ht="18.600000000000001" customHeight="1">
      <c r="B22" s="52" t="s">
        <v>535</v>
      </c>
      <c r="C22" s="53">
        <v>8</v>
      </c>
      <c r="D22" s="134">
        <v>66.7</v>
      </c>
      <c r="E22" s="75">
        <v>8</v>
      </c>
      <c r="F22" s="97">
        <v>66.7</v>
      </c>
      <c r="G22" s="75">
        <v>8</v>
      </c>
      <c r="H22" s="97">
        <v>61.5</v>
      </c>
      <c r="I22" s="75">
        <v>7</v>
      </c>
      <c r="J22" s="332">
        <v>64</v>
      </c>
      <c r="K22" s="61"/>
    </row>
    <row r="23" spans="2:17" ht="18.600000000000001" customHeight="1">
      <c r="B23" s="52" t="s">
        <v>536</v>
      </c>
      <c r="C23" s="195" t="s">
        <v>61</v>
      </c>
      <c r="D23" s="329"/>
      <c r="E23" s="75">
        <v>1</v>
      </c>
      <c r="F23" s="97">
        <v>8.3000000000000007</v>
      </c>
      <c r="G23" s="75">
        <v>1</v>
      </c>
      <c r="H23" s="97">
        <v>7.7</v>
      </c>
      <c r="I23" s="75">
        <v>1</v>
      </c>
      <c r="J23" s="332">
        <v>9</v>
      </c>
      <c r="K23" s="61"/>
    </row>
    <row r="24" spans="2:17" ht="18.600000000000001" customHeight="1">
      <c r="B24" s="52" t="s">
        <v>537</v>
      </c>
      <c r="C24" s="53">
        <v>1</v>
      </c>
      <c r="D24" s="134">
        <v>8.3000000000000007</v>
      </c>
      <c r="E24" s="75">
        <v>1</v>
      </c>
      <c r="F24" s="97">
        <v>8.3000000000000007</v>
      </c>
      <c r="G24" s="75">
        <v>1</v>
      </c>
      <c r="H24" s="97">
        <v>7.7</v>
      </c>
      <c r="I24" s="75">
        <v>1</v>
      </c>
      <c r="J24" s="332">
        <v>9</v>
      </c>
      <c r="K24" s="61"/>
    </row>
    <row r="25" spans="2:17" ht="18.600000000000001" customHeight="1">
      <c r="B25" s="52" t="s">
        <v>538</v>
      </c>
      <c r="C25" s="53">
        <v>1</v>
      </c>
      <c r="D25" s="134">
        <v>8.3000000000000007</v>
      </c>
      <c r="E25" s="75">
        <v>1</v>
      </c>
      <c r="F25" s="97">
        <v>8.3000000000000007</v>
      </c>
      <c r="G25" s="75">
        <v>1</v>
      </c>
      <c r="H25" s="97">
        <v>7.7</v>
      </c>
      <c r="I25" s="75">
        <v>1</v>
      </c>
      <c r="J25" s="332">
        <v>9</v>
      </c>
      <c r="K25" s="61"/>
    </row>
    <row r="26" spans="2:17" ht="18.600000000000001" customHeight="1">
      <c r="B26" s="52" t="s">
        <v>539</v>
      </c>
      <c r="C26" s="194" t="s">
        <v>61</v>
      </c>
      <c r="D26" s="329"/>
      <c r="E26" s="192" t="s">
        <v>61</v>
      </c>
      <c r="F26" s="330"/>
      <c r="G26" s="75">
        <v>1</v>
      </c>
      <c r="H26" s="97">
        <v>7.7</v>
      </c>
      <c r="I26" s="75">
        <v>1</v>
      </c>
      <c r="J26" s="332">
        <v>9</v>
      </c>
      <c r="K26" s="61"/>
    </row>
    <row r="27" spans="2:17" ht="18.600000000000001" customHeight="1">
      <c r="B27" s="88" t="s">
        <v>540</v>
      </c>
      <c r="C27" s="172">
        <v>1</v>
      </c>
      <c r="D27" s="134">
        <v>8.3000000000000007</v>
      </c>
      <c r="E27" s="177">
        <v>1</v>
      </c>
      <c r="F27" s="331">
        <v>8.3000000000000007</v>
      </c>
      <c r="G27" s="177">
        <v>1</v>
      </c>
      <c r="H27" s="331">
        <v>7.7</v>
      </c>
      <c r="I27" s="196" t="s">
        <v>61</v>
      </c>
      <c r="J27" s="200"/>
      <c r="K27" s="61"/>
    </row>
    <row r="28" spans="2:17" ht="18.600000000000001" customHeight="1">
      <c r="B28" s="197" t="s">
        <v>541</v>
      </c>
      <c r="C28" s="199">
        <v>1</v>
      </c>
      <c r="D28" s="134">
        <v>8.3000000000000007</v>
      </c>
      <c r="E28" s="198" t="s">
        <v>61</v>
      </c>
      <c r="F28" s="198"/>
      <c r="G28" s="198" t="s">
        <v>61</v>
      </c>
      <c r="H28" s="198"/>
      <c r="I28" s="198" t="s">
        <v>61</v>
      </c>
      <c r="J28" s="198"/>
      <c r="K28" s="335"/>
    </row>
    <row r="29" spans="2:17" ht="18.600000000000001" customHeight="1">
      <c r="B29" s="537" t="s">
        <v>542</v>
      </c>
      <c r="C29" s="537"/>
      <c r="D29" s="537"/>
      <c r="E29" s="537"/>
      <c r="F29" s="537"/>
      <c r="G29" s="537"/>
      <c r="H29" s="109"/>
      <c r="I29" s="68"/>
      <c r="J29" s="61"/>
      <c r="K29" s="61"/>
    </row>
    <row r="30" spans="2:17" ht="18.600000000000001" customHeight="1">
      <c r="B30" s="542" t="s">
        <v>543</v>
      </c>
      <c r="C30" s="542"/>
      <c r="D30" s="542"/>
      <c r="E30" s="542"/>
      <c r="F30" s="542"/>
      <c r="G30" s="542"/>
      <c r="H30" s="109"/>
      <c r="I30" s="68"/>
      <c r="J30" s="61"/>
      <c r="K30" s="61"/>
    </row>
    <row r="31" spans="2:17" ht="18.600000000000001" customHeight="1">
      <c r="B31" s="61"/>
      <c r="C31" s="61"/>
      <c r="D31" s="68"/>
      <c r="E31" s="68"/>
      <c r="F31" s="68"/>
      <c r="G31" s="68"/>
      <c r="H31" s="68"/>
      <c r="I31" s="68"/>
      <c r="J31" s="61"/>
      <c r="K31" s="61"/>
    </row>
    <row r="32" spans="2:17" ht="18.600000000000001" customHeight="1">
      <c r="B32" s="255" t="s">
        <v>544</v>
      </c>
      <c r="C32" s="492">
        <v>2024</v>
      </c>
      <c r="D32" s="492"/>
      <c r="E32" s="492">
        <v>2023</v>
      </c>
      <c r="F32" s="492"/>
      <c r="G32" s="492">
        <v>2022</v>
      </c>
      <c r="H32" s="492"/>
      <c r="I32" s="492">
        <v>2021</v>
      </c>
      <c r="J32" s="492"/>
      <c r="K32" s="61"/>
      <c r="L32"/>
      <c r="M32"/>
      <c r="N32"/>
      <c r="O32"/>
      <c r="P32"/>
      <c r="Q32"/>
    </row>
    <row r="33" spans="2:17" ht="18.600000000000001" customHeight="1">
      <c r="B33" s="129"/>
      <c r="C33" s="129" t="s">
        <v>534</v>
      </c>
      <c r="D33" s="129" t="s">
        <v>149</v>
      </c>
      <c r="E33" s="155" t="s">
        <v>545</v>
      </c>
      <c r="F33" s="155" t="s">
        <v>149</v>
      </c>
      <c r="G33" s="155" t="s">
        <v>545</v>
      </c>
      <c r="H33" s="155" t="s">
        <v>149</v>
      </c>
      <c r="I33" s="155" t="s">
        <v>534</v>
      </c>
      <c r="J33" s="155" t="s">
        <v>149</v>
      </c>
      <c r="K33" s="61"/>
      <c r="L33"/>
      <c r="M33"/>
      <c r="N33"/>
      <c r="O33"/>
      <c r="P33"/>
      <c r="Q33"/>
    </row>
    <row r="34" spans="2:17" ht="18.600000000000001" customHeight="1">
      <c r="B34" s="52" t="s">
        <v>535</v>
      </c>
      <c r="C34" s="53">
        <v>4</v>
      </c>
      <c r="D34" s="97">
        <v>44.4</v>
      </c>
      <c r="E34" s="75">
        <v>4</v>
      </c>
      <c r="F34" s="97">
        <v>44.4</v>
      </c>
      <c r="G34" s="75">
        <v>3</v>
      </c>
      <c r="H34" s="97">
        <v>37.5</v>
      </c>
      <c r="I34" s="75">
        <v>2</v>
      </c>
      <c r="J34" s="334">
        <v>25</v>
      </c>
      <c r="K34" s="61"/>
      <c r="L34"/>
      <c r="M34"/>
      <c r="N34"/>
      <c r="O34"/>
      <c r="P34"/>
      <c r="Q34"/>
    </row>
    <row r="35" spans="2:17" ht="18.600000000000001" customHeight="1">
      <c r="B35" s="52" t="s">
        <v>546</v>
      </c>
      <c r="C35" s="53">
        <v>1</v>
      </c>
      <c r="D35" s="97">
        <v>11.1</v>
      </c>
      <c r="E35" s="75">
        <v>1</v>
      </c>
      <c r="F35" s="97">
        <v>11.1</v>
      </c>
      <c r="G35" s="75">
        <v>1</v>
      </c>
      <c r="H35" s="97">
        <v>12.5</v>
      </c>
      <c r="I35" s="75">
        <v>1</v>
      </c>
      <c r="J35" s="334">
        <v>12.5</v>
      </c>
      <c r="K35" s="61"/>
      <c r="L35"/>
      <c r="M35"/>
      <c r="N35"/>
      <c r="O35"/>
      <c r="P35"/>
      <c r="Q35"/>
    </row>
    <row r="36" spans="2:17" ht="18.600000000000001" customHeight="1">
      <c r="B36" s="88" t="s">
        <v>547</v>
      </c>
      <c r="C36" s="53">
        <v>2</v>
      </c>
      <c r="D36" s="97">
        <v>22.2</v>
      </c>
      <c r="E36" s="75">
        <v>2</v>
      </c>
      <c r="F36" s="97">
        <v>22.2</v>
      </c>
      <c r="G36" s="75">
        <v>2</v>
      </c>
      <c r="H36" s="97">
        <v>25</v>
      </c>
      <c r="I36" s="75">
        <v>2</v>
      </c>
      <c r="J36" s="334">
        <v>25</v>
      </c>
      <c r="K36" s="61"/>
      <c r="L36"/>
      <c r="M36"/>
      <c r="N36"/>
      <c r="O36"/>
      <c r="P36"/>
      <c r="Q36"/>
    </row>
    <row r="37" spans="2:17" ht="18.600000000000001" customHeight="1">
      <c r="B37" s="156" t="s">
        <v>537</v>
      </c>
      <c r="C37" s="53">
        <v>1</v>
      </c>
      <c r="D37" s="97">
        <v>11.1</v>
      </c>
      <c r="E37" s="75">
        <v>1</v>
      </c>
      <c r="F37" s="97">
        <v>11.1</v>
      </c>
      <c r="G37" s="75">
        <v>1</v>
      </c>
      <c r="H37" s="97">
        <v>12.5</v>
      </c>
      <c r="I37" s="75">
        <v>1</v>
      </c>
      <c r="J37" s="334">
        <v>12.5</v>
      </c>
      <c r="K37" s="61"/>
      <c r="L37"/>
      <c r="M37"/>
      <c r="N37"/>
      <c r="O37"/>
      <c r="P37"/>
      <c r="Q37"/>
    </row>
    <row r="38" spans="2:17" ht="18.600000000000001" customHeight="1">
      <c r="B38" s="52" t="s">
        <v>548</v>
      </c>
      <c r="C38" s="194" t="s">
        <v>61</v>
      </c>
      <c r="D38" s="330"/>
      <c r="E38" s="192" t="s">
        <v>61</v>
      </c>
      <c r="F38" s="330"/>
      <c r="G38" s="193" t="s">
        <v>61</v>
      </c>
      <c r="H38" s="333"/>
      <c r="I38" s="75">
        <v>1</v>
      </c>
      <c r="J38" s="334">
        <v>12.5</v>
      </c>
      <c r="K38" s="61"/>
      <c r="L38"/>
      <c r="M38"/>
      <c r="N38"/>
      <c r="O38"/>
      <c r="P38"/>
      <c r="Q38"/>
    </row>
    <row r="39" spans="2:17" ht="18.600000000000001" customHeight="1">
      <c r="B39" s="52" t="s">
        <v>549</v>
      </c>
      <c r="C39" s="53">
        <v>1</v>
      </c>
      <c r="D39" s="97">
        <v>11.1</v>
      </c>
      <c r="E39" s="75">
        <v>1</v>
      </c>
      <c r="F39" s="97">
        <v>11.1</v>
      </c>
      <c r="G39" s="75">
        <v>1</v>
      </c>
      <c r="H39" s="97">
        <v>12.5</v>
      </c>
      <c r="I39" s="75">
        <v>1</v>
      </c>
      <c r="J39" s="334">
        <v>12.5</v>
      </c>
      <c r="K39" s="61"/>
      <c r="L39"/>
      <c r="M39"/>
      <c r="N39"/>
      <c r="O39"/>
      <c r="P39"/>
      <c r="Q39"/>
    </row>
    <row r="40" spans="2:17" ht="18.600000000000001" customHeight="1">
      <c r="B40" s="541" t="s">
        <v>550</v>
      </c>
      <c r="C40" s="541"/>
      <c r="D40" s="541"/>
      <c r="E40" s="541"/>
      <c r="F40" s="541"/>
      <c r="G40" s="541"/>
      <c r="H40" s="68"/>
      <c r="I40" s="68"/>
      <c r="J40" s="61"/>
      <c r="K40" s="61"/>
    </row>
    <row r="41" spans="2:17" ht="18.600000000000001" customHeight="1">
      <c r="B41" s="61"/>
      <c r="C41" s="61"/>
      <c r="D41" s="68"/>
      <c r="E41" s="68"/>
      <c r="F41" s="68"/>
      <c r="G41" s="68"/>
      <c r="H41" s="68"/>
      <c r="I41" s="68"/>
      <c r="J41" s="61"/>
      <c r="K41" s="61"/>
    </row>
    <row r="42" spans="2:17" ht="18.600000000000001" customHeight="1">
      <c r="B42" s="168" t="s">
        <v>551</v>
      </c>
      <c r="C42" s="171">
        <v>2024</v>
      </c>
      <c r="D42" s="161">
        <v>2023</v>
      </c>
      <c r="E42" s="161">
        <v>2022</v>
      </c>
      <c r="F42" s="161">
        <v>2021</v>
      </c>
      <c r="G42" s="161">
        <v>2020</v>
      </c>
      <c r="H42" s="61"/>
      <c r="I42" s="68"/>
      <c r="J42" s="61"/>
      <c r="K42" s="61"/>
    </row>
    <row r="43" spans="2:17" ht="18.600000000000001" customHeight="1">
      <c r="B43" s="157" t="s">
        <v>552</v>
      </c>
      <c r="C43" s="357">
        <v>39.200000000000003</v>
      </c>
      <c r="D43" s="224">
        <v>36.6</v>
      </c>
      <c r="E43" s="225">
        <v>32.1</v>
      </c>
      <c r="F43" s="139" t="s">
        <v>194</v>
      </c>
      <c r="G43" s="139" t="s">
        <v>194</v>
      </c>
      <c r="H43" s="336"/>
      <c r="I43" s="68"/>
      <c r="J43" s="61"/>
      <c r="K43" s="61"/>
    </row>
    <row r="44" spans="2:17" ht="19.5">
      <c r="B44" s="511" t="s">
        <v>553</v>
      </c>
      <c r="C44" s="511"/>
      <c r="D44" s="511"/>
      <c r="E44" s="511"/>
      <c r="F44" s="511"/>
      <c r="G44" s="511"/>
      <c r="H44" s="511"/>
      <c r="I44" s="511"/>
      <c r="J44" s="511"/>
      <c r="K44" s="61"/>
    </row>
    <row r="45" spans="2:17" ht="19.5">
      <c r="B45" s="511" t="s">
        <v>554</v>
      </c>
      <c r="C45" s="511"/>
      <c r="D45" s="511"/>
      <c r="E45" s="511"/>
      <c r="F45" s="511"/>
      <c r="G45" s="511"/>
      <c r="H45" s="511"/>
      <c r="I45" s="511"/>
      <c r="J45" s="511"/>
      <c r="K45" s="61"/>
    </row>
    <row r="46" spans="2:17" ht="19.5">
      <c r="B46" s="537" t="s">
        <v>555</v>
      </c>
      <c r="C46" s="537"/>
      <c r="D46" s="537"/>
      <c r="E46" s="537"/>
      <c r="F46" s="537"/>
      <c r="G46" s="537"/>
      <c r="H46" s="68"/>
      <c r="I46" s="68"/>
      <c r="J46" s="61"/>
      <c r="K46" s="61"/>
    </row>
  </sheetData>
  <sheetProtection algorithmName="SHA-512" hashValue="tJB5p7zJbFOcPMLr2kbb0nGaT3Enh+j5oBug8qdf+o1+x6qgzF9iQvClh9M6gPN/V+/yU76Jd89olk1Hbkl5Ew==" saltValue="/aNg3k7HhSyJtBpleXS/fQ==" spinCount="100000" sheet="1" objects="1" scenarios="1"/>
  <mergeCells count="20">
    <mergeCell ref="B40:G40"/>
    <mergeCell ref="B46:G46"/>
    <mergeCell ref="B44:J44"/>
    <mergeCell ref="B45:J45"/>
    <mergeCell ref="B4:J4"/>
    <mergeCell ref="E20:F20"/>
    <mergeCell ref="E32:F32"/>
    <mergeCell ref="C20:D20"/>
    <mergeCell ref="C32:D32"/>
    <mergeCell ref="G20:H20"/>
    <mergeCell ref="I20:J20"/>
    <mergeCell ref="G32:H32"/>
    <mergeCell ref="I32:J32"/>
    <mergeCell ref="B8:G8"/>
    <mergeCell ref="B12:G12"/>
    <mergeCell ref="B13:G13"/>
    <mergeCell ref="B17:G17"/>
    <mergeCell ref="B18:G18"/>
    <mergeCell ref="B29:G29"/>
    <mergeCell ref="B30:G30"/>
  </mergeCells>
  <phoneticPr fontId="19" type="noConversion"/>
  <pageMargins left="0.7" right="0.7" top="0.75" bottom="0.75" header="0.3" footer="0.3"/>
  <pageSetup scale="47"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4">
    <tabColor theme="7"/>
    <pageSetUpPr fitToPage="1"/>
  </sheetPr>
  <dimension ref="A1:J15"/>
  <sheetViews>
    <sheetView showGridLines="0" zoomScaleNormal="100" workbookViewId="0"/>
  </sheetViews>
  <sheetFormatPr defaultColWidth="9.42578125" defaultRowHeight="14.25"/>
  <cols>
    <col min="1" max="1" width="4.42578125" style="2" customWidth="1"/>
    <col min="2" max="2" width="47.140625" style="2" customWidth="1"/>
    <col min="3" max="3" width="20.5703125" style="2" customWidth="1"/>
    <col min="4" max="7" width="20.5703125" style="27" customWidth="1"/>
    <col min="8" max="8" width="4.42578125" style="2" customWidth="1"/>
    <col min="9" max="10" width="9.42578125" style="2" customWidth="1"/>
    <col min="11" max="16384" width="9.42578125" style="2"/>
  </cols>
  <sheetData>
    <row r="1" spans="1:10" ht="14.45" customHeight="1"/>
    <row r="2" spans="1:10" ht="14.45" customHeight="1"/>
    <row r="3" spans="1:10" ht="14.45" customHeight="1"/>
    <row r="4" spans="1:10" s="9" customFormat="1" ht="33" customHeight="1">
      <c r="B4" s="447" t="s">
        <v>556</v>
      </c>
      <c r="C4" s="447"/>
      <c r="D4" s="447"/>
      <c r="E4" s="447"/>
      <c r="F4" s="447"/>
      <c r="G4" s="447"/>
      <c r="H4" s="17"/>
      <c r="I4" s="17"/>
      <c r="J4" s="17"/>
    </row>
    <row r="5" spans="1:10" ht="18.600000000000001" customHeight="1">
      <c r="A5" s="61"/>
      <c r="B5" s="61"/>
      <c r="C5" s="61"/>
      <c r="D5" s="68"/>
      <c r="E5" s="68"/>
      <c r="F5" s="68"/>
      <c r="G5" s="68"/>
      <c r="H5" s="13"/>
      <c r="I5" s="13"/>
      <c r="J5" s="13"/>
    </row>
    <row r="6" spans="1:10" ht="18.600000000000001" customHeight="1">
      <c r="A6" s="61"/>
      <c r="B6" s="255" t="s">
        <v>557</v>
      </c>
      <c r="C6" s="256">
        <v>2024</v>
      </c>
      <c r="D6" s="256">
        <v>2023</v>
      </c>
      <c r="E6" s="256">
        <v>2022</v>
      </c>
      <c r="F6" s="256">
        <v>2021</v>
      </c>
      <c r="G6" s="256">
        <v>2020</v>
      </c>
      <c r="H6" s="12"/>
      <c r="I6" s="12"/>
    </row>
    <row r="7" spans="1:10" ht="18.600000000000001" customHeight="1">
      <c r="A7" s="61"/>
      <c r="B7" s="197" t="s">
        <v>224</v>
      </c>
      <c r="C7" s="385">
        <v>97</v>
      </c>
      <c r="D7" s="385">
        <v>97</v>
      </c>
      <c r="E7" s="385">
        <v>97</v>
      </c>
      <c r="F7" s="385">
        <v>96</v>
      </c>
      <c r="G7" s="385">
        <v>95</v>
      </c>
      <c r="H7" s="14"/>
      <c r="I7" s="14"/>
    </row>
    <row r="8" spans="1:10" ht="35.25" customHeight="1">
      <c r="A8" s="61"/>
      <c r="B8" s="543" t="s">
        <v>558</v>
      </c>
      <c r="C8" s="543"/>
      <c r="D8" s="543"/>
      <c r="E8" s="543"/>
      <c r="F8" s="543"/>
      <c r="G8" s="543"/>
      <c r="H8" s="14"/>
      <c r="I8" s="14"/>
    </row>
    <row r="9" spans="1:10" ht="18.75" customHeight="1">
      <c r="A9" s="61"/>
      <c r="B9" s="544" t="s">
        <v>559</v>
      </c>
      <c r="C9" s="544"/>
      <c r="D9" s="544"/>
      <c r="E9" s="544"/>
      <c r="F9" s="544"/>
      <c r="G9" s="544"/>
      <c r="H9" s="14"/>
      <c r="I9" s="14"/>
    </row>
    <row r="10" spans="1:10" ht="19.5">
      <c r="A10" s="61"/>
      <c r="B10" s="536" t="s">
        <v>560</v>
      </c>
      <c r="C10" s="536"/>
      <c r="D10" s="536"/>
      <c r="E10" s="536"/>
      <c r="F10" s="536"/>
      <c r="G10" s="536"/>
      <c r="H10" s="14"/>
      <c r="I10" s="14"/>
    </row>
    <row r="11" spans="1:10" ht="19.5">
      <c r="A11" s="61"/>
      <c r="C11" s="122"/>
      <c r="D11" s="55"/>
      <c r="E11" s="55"/>
      <c r="F11" s="55"/>
      <c r="G11" s="55"/>
      <c r="H11" s="14"/>
      <c r="I11" s="14"/>
    </row>
    <row r="12" spans="1:10">
      <c r="B12" s="14"/>
      <c r="C12" s="14"/>
      <c r="D12" s="46"/>
      <c r="E12" s="46"/>
      <c r="F12" s="46"/>
      <c r="G12" s="46"/>
      <c r="H12" s="14"/>
      <c r="I12" s="14"/>
    </row>
    <row r="13" spans="1:10">
      <c r="B13" s="14"/>
      <c r="C13" s="14"/>
      <c r="D13" s="46"/>
      <c r="E13" s="46"/>
      <c r="F13" s="46"/>
      <c r="G13" s="46"/>
      <c r="H13" s="14"/>
      <c r="I13" s="14"/>
    </row>
    <row r="14" spans="1:10">
      <c r="B14" s="14"/>
      <c r="C14" s="14"/>
      <c r="D14" s="46"/>
      <c r="E14" s="46"/>
      <c r="F14" s="46"/>
      <c r="G14" s="46"/>
      <c r="H14" s="14"/>
      <c r="I14" s="14"/>
    </row>
    <row r="15" spans="1:10">
      <c r="B15" s="14"/>
      <c r="C15" s="14"/>
      <c r="D15" s="46"/>
      <c r="E15" s="46"/>
      <c r="F15" s="46"/>
      <c r="G15" s="46"/>
      <c r="H15" s="14"/>
      <c r="I15" s="14"/>
    </row>
  </sheetData>
  <sheetProtection algorithmName="SHA-512" hashValue="9aOXGdWELVcMcPEE4cFa/+R03SaxLzJMXO6fsPglRDZCO1uGmYYGOo5MeYuk9U/TF6qAVFYfKIaX7ha5V3w67A==" saltValue="dWRccbNTOj8A0pFeHh3DIA==" spinCount="100000" sheet="1" objects="1" scenarios="1"/>
  <mergeCells count="4">
    <mergeCell ref="B8:G8"/>
    <mergeCell ref="B4:G4"/>
    <mergeCell ref="B9:G9"/>
    <mergeCell ref="B10:G10"/>
  </mergeCells>
  <pageMargins left="0.7" right="0.7" top="0.75" bottom="0.75" header="0.3" footer="0.3"/>
  <pageSetup scale="50"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BAFD8-B9A7-4795-AE71-2962987B6E3D}">
  <sheetPr>
    <tabColor theme="7"/>
  </sheetPr>
  <dimension ref="B1:H43"/>
  <sheetViews>
    <sheetView showGridLines="0" zoomScaleNormal="100" workbookViewId="0"/>
  </sheetViews>
  <sheetFormatPr defaultRowHeight="15"/>
  <cols>
    <col min="1" max="1" width="4.42578125" customWidth="1"/>
    <col min="2" max="2" width="51.140625" style="23" bestFit="1" customWidth="1"/>
    <col min="3" max="3" width="36.140625" bestFit="1" customWidth="1"/>
    <col min="4" max="4" width="27.85546875" bestFit="1" customWidth="1"/>
    <col min="5" max="5" width="10.7109375" bestFit="1" customWidth="1"/>
    <col min="6" max="6" width="13.5703125" style="45" bestFit="1" customWidth="1"/>
    <col min="7" max="7" width="110" customWidth="1"/>
    <col min="10" max="10" width="36.140625" customWidth="1"/>
  </cols>
  <sheetData>
    <row r="1" spans="2:8" ht="14.45" customHeight="1"/>
    <row r="2" spans="2:8" ht="14.45" customHeight="1"/>
    <row r="3" spans="2:8" ht="14.45" customHeight="1"/>
    <row r="4" spans="2:8" ht="33" customHeight="1">
      <c r="B4" s="545" t="s">
        <v>561</v>
      </c>
      <c r="C4" s="545"/>
      <c r="D4" s="545"/>
      <c r="E4" s="545"/>
      <c r="F4" s="545"/>
      <c r="G4" s="545"/>
    </row>
    <row r="5" spans="2:8" ht="18.95" customHeight="1">
      <c r="B5" s="61"/>
      <c r="C5" s="61"/>
      <c r="D5" s="61"/>
      <c r="E5" s="61"/>
      <c r="F5" s="58"/>
      <c r="G5" s="61"/>
      <c r="H5" s="61"/>
    </row>
    <row r="6" spans="2:8" ht="19.5">
      <c r="B6" s="445" t="s">
        <v>562</v>
      </c>
      <c r="C6" s="445"/>
      <c r="D6" s="445"/>
      <c r="E6" s="445"/>
      <c r="F6" s="445"/>
      <c r="G6" s="445"/>
      <c r="H6" s="61"/>
    </row>
    <row r="7" spans="2:8" ht="19.5">
      <c r="B7" s="83"/>
      <c r="C7" s="61"/>
      <c r="D7" s="61"/>
      <c r="E7" s="61"/>
      <c r="F7" s="58"/>
      <c r="G7" s="61"/>
      <c r="H7" s="61"/>
    </row>
    <row r="8" spans="2:8" ht="19.5">
      <c r="B8" s="338" t="s">
        <v>563</v>
      </c>
      <c r="C8" s="338" t="s">
        <v>564</v>
      </c>
      <c r="D8" s="338" t="s">
        <v>565</v>
      </c>
      <c r="E8" s="338" t="s">
        <v>566</v>
      </c>
      <c r="F8" s="338" t="s">
        <v>567</v>
      </c>
      <c r="G8" s="338" t="s">
        <v>568</v>
      </c>
      <c r="H8" s="61"/>
    </row>
    <row r="9" spans="2:8" s="25" customFormat="1" ht="97.5">
      <c r="B9" s="339" t="s">
        <v>569</v>
      </c>
      <c r="C9" s="340" t="s">
        <v>570</v>
      </c>
      <c r="D9" s="340" t="s">
        <v>571</v>
      </c>
      <c r="E9" s="340" t="s">
        <v>572</v>
      </c>
      <c r="F9" s="340">
        <v>2024</v>
      </c>
      <c r="G9" s="341" t="s">
        <v>573</v>
      </c>
      <c r="H9" s="84"/>
    </row>
    <row r="10" spans="2:8" s="25" customFormat="1" ht="117">
      <c r="B10" s="339" t="s">
        <v>574</v>
      </c>
      <c r="C10" s="340" t="s">
        <v>575</v>
      </c>
      <c r="D10" s="340" t="s">
        <v>571</v>
      </c>
      <c r="E10" s="340" t="s">
        <v>572</v>
      </c>
      <c r="F10" s="340">
        <v>2024</v>
      </c>
      <c r="G10" s="341" t="s">
        <v>576</v>
      </c>
      <c r="H10" s="84"/>
    </row>
    <row r="11" spans="2:8" s="25" customFormat="1" ht="39">
      <c r="B11" s="339" t="s">
        <v>577</v>
      </c>
      <c r="C11" s="340" t="s">
        <v>575</v>
      </c>
      <c r="D11" s="340" t="s">
        <v>571</v>
      </c>
      <c r="E11" s="340" t="s">
        <v>572</v>
      </c>
      <c r="F11" s="340">
        <v>2024</v>
      </c>
      <c r="G11" s="341" t="s">
        <v>578</v>
      </c>
      <c r="H11" s="84"/>
    </row>
    <row r="12" spans="2:8" s="25" customFormat="1" ht="78">
      <c r="B12" s="342" t="s">
        <v>579</v>
      </c>
      <c r="C12" s="340" t="s">
        <v>580</v>
      </c>
      <c r="D12" s="340" t="s">
        <v>571</v>
      </c>
      <c r="E12" s="340" t="s">
        <v>581</v>
      </c>
      <c r="F12" s="340">
        <v>2024</v>
      </c>
      <c r="G12" s="341" t="s">
        <v>582</v>
      </c>
      <c r="H12" s="84"/>
    </row>
    <row r="13" spans="2:8" s="25" customFormat="1" ht="58.5">
      <c r="B13" s="343" t="s">
        <v>583</v>
      </c>
      <c r="C13" s="340" t="s">
        <v>584</v>
      </c>
      <c r="D13" s="340" t="s">
        <v>571</v>
      </c>
      <c r="E13" s="340" t="s">
        <v>572</v>
      </c>
      <c r="F13" s="340">
        <v>2024</v>
      </c>
      <c r="G13" s="341" t="s">
        <v>585</v>
      </c>
      <c r="H13" s="84"/>
    </row>
    <row r="14" spans="2:8" s="25" customFormat="1" ht="78">
      <c r="B14" s="342" t="s">
        <v>586</v>
      </c>
      <c r="C14" s="340" t="s">
        <v>584</v>
      </c>
      <c r="D14" s="340" t="s">
        <v>571</v>
      </c>
      <c r="E14" s="340" t="s">
        <v>581</v>
      </c>
      <c r="F14" s="340">
        <v>2023</v>
      </c>
      <c r="G14" s="341" t="s">
        <v>587</v>
      </c>
      <c r="H14" s="84"/>
    </row>
    <row r="15" spans="2:8" s="25" customFormat="1" ht="97.5">
      <c r="B15" s="339" t="s">
        <v>588</v>
      </c>
      <c r="C15" s="340" t="s">
        <v>575</v>
      </c>
      <c r="D15" s="340" t="s">
        <v>571</v>
      </c>
      <c r="E15" s="340" t="s">
        <v>572</v>
      </c>
      <c r="F15" s="340">
        <v>2024</v>
      </c>
      <c r="G15" s="341" t="s">
        <v>589</v>
      </c>
      <c r="H15" s="84"/>
    </row>
    <row r="16" spans="2:8" s="25" customFormat="1" ht="39">
      <c r="B16" s="339" t="s">
        <v>590</v>
      </c>
      <c r="C16" s="340" t="s">
        <v>575</v>
      </c>
      <c r="D16" s="340" t="s">
        <v>571</v>
      </c>
      <c r="E16" s="340" t="s">
        <v>572</v>
      </c>
      <c r="F16" s="340">
        <v>2024</v>
      </c>
      <c r="G16" s="341" t="s">
        <v>591</v>
      </c>
      <c r="H16" s="84"/>
    </row>
    <row r="17" spans="2:8" s="25" customFormat="1" ht="58.5">
      <c r="B17" s="344" t="s">
        <v>592</v>
      </c>
      <c r="C17" s="340" t="s">
        <v>593</v>
      </c>
      <c r="D17" s="340" t="s">
        <v>571</v>
      </c>
      <c r="E17" s="340" t="s">
        <v>581</v>
      </c>
      <c r="F17" s="340">
        <v>2024</v>
      </c>
      <c r="G17" s="341" t="s">
        <v>594</v>
      </c>
      <c r="H17" s="84"/>
    </row>
    <row r="18" spans="2:8" s="25" customFormat="1" ht="58.5">
      <c r="B18" s="339" t="s">
        <v>595</v>
      </c>
      <c r="C18" s="340" t="s">
        <v>575</v>
      </c>
      <c r="D18" s="340" t="s">
        <v>571</v>
      </c>
      <c r="E18" s="340" t="s">
        <v>572</v>
      </c>
      <c r="F18" s="340">
        <v>2024</v>
      </c>
      <c r="G18" s="341" t="s">
        <v>596</v>
      </c>
      <c r="H18" s="84"/>
    </row>
    <row r="19" spans="2:8" s="25" customFormat="1" ht="58.5">
      <c r="B19" s="342" t="s">
        <v>597</v>
      </c>
      <c r="C19" s="340" t="s">
        <v>584</v>
      </c>
      <c r="D19" s="340" t="s">
        <v>571</v>
      </c>
      <c r="E19" s="340" t="s">
        <v>581</v>
      </c>
      <c r="F19" s="340">
        <v>2024</v>
      </c>
      <c r="G19" s="341" t="s">
        <v>598</v>
      </c>
      <c r="H19" s="84"/>
    </row>
    <row r="20" spans="2:8" s="25" customFormat="1" ht="97.5">
      <c r="B20" s="343" t="s">
        <v>599</v>
      </c>
      <c r="C20" s="340" t="s">
        <v>580</v>
      </c>
      <c r="D20" s="340" t="s">
        <v>571</v>
      </c>
      <c r="E20" s="340" t="s">
        <v>572</v>
      </c>
      <c r="F20" s="340">
        <v>2023</v>
      </c>
      <c r="G20" s="341" t="s">
        <v>600</v>
      </c>
      <c r="H20" s="84"/>
    </row>
    <row r="21" spans="2:8" s="25" customFormat="1" ht="39">
      <c r="B21" s="339" t="s">
        <v>601</v>
      </c>
      <c r="C21" s="340" t="s">
        <v>575</v>
      </c>
      <c r="D21" s="340" t="s">
        <v>571</v>
      </c>
      <c r="E21" s="340" t="s">
        <v>572</v>
      </c>
      <c r="F21" s="340">
        <v>2024</v>
      </c>
      <c r="G21" s="341" t="s">
        <v>602</v>
      </c>
      <c r="H21" s="84"/>
    </row>
    <row r="22" spans="2:8" s="25" customFormat="1" ht="78">
      <c r="B22" s="422" t="s">
        <v>603</v>
      </c>
      <c r="C22" s="340" t="s">
        <v>570</v>
      </c>
      <c r="D22" s="340" t="s">
        <v>604</v>
      </c>
      <c r="E22" s="340" t="s">
        <v>572</v>
      </c>
      <c r="F22" s="340">
        <v>2024</v>
      </c>
      <c r="G22" s="341" t="s">
        <v>605</v>
      </c>
      <c r="H22" s="84"/>
    </row>
    <row r="23" spans="2:8" s="25" customFormat="1" ht="78">
      <c r="B23" s="423" t="s">
        <v>606</v>
      </c>
      <c r="C23" s="340" t="s">
        <v>607</v>
      </c>
      <c r="D23" s="340" t="s">
        <v>604</v>
      </c>
      <c r="E23" s="340" t="s">
        <v>572</v>
      </c>
      <c r="F23" s="340">
        <v>2024</v>
      </c>
      <c r="G23" s="341" t="s">
        <v>608</v>
      </c>
      <c r="H23" s="84"/>
    </row>
    <row r="24" spans="2:8" s="25" customFormat="1" ht="39">
      <c r="B24" s="339" t="s">
        <v>609</v>
      </c>
      <c r="C24" s="340" t="s">
        <v>575</v>
      </c>
      <c r="D24" s="340" t="s">
        <v>571</v>
      </c>
      <c r="E24" s="340" t="s">
        <v>572</v>
      </c>
      <c r="F24" s="340">
        <v>2024</v>
      </c>
      <c r="G24" s="341" t="s">
        <v>610</v>
      </c>
      <c r="H24" s="84"/>
    </row>
    <row r="25" spans="2:8" s="25" customFormat="1" ht="39">
      <c r="B25" s="339" t="s">
        <v>611</v>
      </c>
      <c r="C25" s="340" t="s">
        <v>612</v>
      </c>
      <c r="D25" s="340" t="s">
        <v>604</v>
      </c>
      <c r="E25" s="340" t="s">
        <v>572</v>
      </c>
      <c r="F25" s="340">
        <v>2024</v>
      </c>
      <c r="G25" s="341" t="s">
        <v>613</v>
      </c>
      <c r="H25" s="84"/>
    </row>
    <row r="26" spans="2:8" s="25" customFormat="1" ht="39">
      <c r="B26" s="339" t="s">
        <v>614</v>
      </c>
      <c r="C26" s="340" t="s">
        <v>575</v>
      </c>
      <c r="D26" s="340" t="s">
        <v>571</v>
      </c>
      <c r="E26" s="340" t="s">
        <v>572</v>
      </c>
      <c r="F26" s="340">
        <v>2024</v>
      </c>
      <c r="G26" s="341" t="s">
        <v>615</v>
      </c>
      <c r="H26" s="84"/>
    </row>
    <row r="27" spans="2:8" s="25" customFormat="1" ht="104.45" customHeight="1">
      <c r="B27" s="339" t="s">
        <v>616</v>
      </c>
      <c r="C27" s="340" t="s">
        <v>584</v>
      </c>
      <c r="D27" s="340" t="s">
        <v>571</v>
      </c>
      <c r="E27" s="340" t="s">
        <v>572</v>
      </c>
      <c r="F27" s="340">
        <v>2024</v>
      </c>
      <c r="G27" s="341" t="s">
        <v>617</v>
      </c>
      <c r="H27" s="84"/>
    </row>
    <row r="28" spans="2:8" s="25" customFormat="1" ht="39">
      <c r="B28" s="339" t="s">
        <v>618</v>
      </c>
      <c r="C28" s="340" t="s">
        <v>575</v>
      </c>
      <c r="D28" s="340" t="s">
        <v>571</v>
      </c>
      <c r="E28" s="340" t="s">
        <v>572</v>
      </c>
      <c r="F28" s="340">
        <v>2023</v>
      </c>
      <c r="G28" s="341" t="s">
        <v>619</v>
      </c>
      <c r="H28" s="84"/>
    </row>
    <row r="29" spans="2:8" s="25" customFormat="1" ht="58.5">
      <c r="B29" s="339" t="s">
        <v>620</v>
      </c>
      <c r="C29" s="340" t="s">
        <v>575</v>
      </c>
      <c r="D29" s="340" t="s">
        <v>604</v>
      </c>
      <c r="E29" s="340" t="s">
        <v>572</v>
      </c>
      <c r="F29" s="340">
        <v>2024</v>
      </c>
      <c r="G29" s="341" t="s">
        <v>621</v>
      </c>
      <c r="H29" s="84"/>
    </row>
    <row r="30" spans="2:8" s="25" customFormat="1" ht="39">
      <c r="B30" s="339" t="s">
        <v>622</v>
      </c>
      <c r="C30" s="340" t="s">
        <v>575</v>
      </c>
      <c r="D30" s="340" t="s">
        <v>571</v>
      </c>
      <c r="E30" s="340" t="s">
        <v>572</v>
      </c>
      <c r="F30" s="340">
        <v>2024</v>
      </c>
      <c r="G30" s="341" t="s">
        <v>623</v>
      </c>
      <c r="H30" s="84"/>
    </row>
    <row r="31" spans="2:8" s="25" customFormat="1" ht="78">
      <c r="B31" s="339" t="s">
        <v>624</v>
      </c>
      <c r="C31" s="340" t="s">
        <v>625</v>
      </c>
      <c r="D31" s="340" t="s">
        <v>604</v>
      </c>
      <c r="E31" s="340" t="s">
        <v>572</v>
      </c>
      <c r="F31" s="340">
        <v>2024</v>
      </c>
      <c r="G31" s="341" t="s">
        <v>626</v>
      </c>
      <c r="H31" s="84"/>
    </row>
    <row r="32" spans="2:8" s="25" customFormat="1" ht="39">
      <c r="B32" s="339" t="s">
        <v>627</v>
      </c>
      <c r="C32" s="340" t="s">
        <v>607</v>
      </c>
      <c r="D32" s="340" t="s">
        <v>604</v>
      </c>
      <c r="E32" s="340" t="s">
        <v>572</v>
      </c>
      <c r="F32" s="340">
        <v>2024</v>
      </c>
      <c r="G32" s="341" t="s">
        <v>628</v>
      </c>
      <c r="H32" s="84"/>
    </row>
    <row r="33" spans="2:8" s="25" customFormat="1" ht="39">
      <c r="B33" s="339" t="s">
        <v>629</v>
      </c>
      <c r="C33" s="340" t="s">
        <v>584</v>
      </c>
      <c r="D33" s="340" t="s">
        <v>604</v>
      </c>
      <c r="E33" s="340" t="s">
        <v>572</v>
      </c>
      <c r="F33" s="340">
        <v>2024</v>
      </c>
      <c r="G33" s="341" t="s">
        <v>630</v>
      </c>
      <c r="H33" s="84"/>
    </row>
    <row r="34" spans="2:8" s="25" customFormat="1" ht="64.5" customHeight="1">
      <c r="B34" s="342" t="s">
        <v>631</v>
      </c>
      <c r="C34" s="340" t="s">
        <v>632</v>
      </c>
      <c r="D34" s="340" t="s">
        <v>571</v>
      </c>
      <c r="E34" s="340" t="s">
        <v>581</v>
      </c>
      <c r="F34" s="340">
        <v>2024</v>
      </c>
      <c r="G34" s="341" t="s">
        <v>633</v>
      </c>
      <c r="H34" s="84"/>
    </row>
    <row r="35" spans="2:8" s="25" customFormat="1" ht="78">
      <c r="B35" s="342" t="s">
        <v>634</v>
      </c>
      <c r="C35" s="340" t="s">
        <v>635</v>
      </c>
      <c r="D35" s="340" t="s">
        <v>571</v>
      </c>
      <c r="E35" s="340" t="s">
        <v>581</v>
      </c>
      <c r="F35" s="340">
        <v>2024</v>
      </c>
      <c r="G35" s="341" t="s">
        <v>636</v>
      </c>
      <c r="H35" s="84"/>
    </row>
    <row r="36" spans="2:8" s="25" customFormat="1" ht="39">
      <c r="B36" s="339" t="s">
        <v>637</v>
      </c>
      <c r="C36" s="340" t="s">
        <v>575</v>
      </c>
      <c r="D36" s="340" t="s">
        <v>571</v>
      </c>
      <c r="E36" s="340" t="s">
        <v>572</v>
      </c>
      <c r="F36" s="340">
        <v>2024</v>
      </c>
      <c r="G36" s="341" t="s">
        <v>638</v>
      </c>
      <c r="H36" s="84"/>
    </row>
    <row r="37" spans="2:8" s="25" customFormat="1" ht="136.5">
      <c r="B37" s="344" t="s">
        <v>639</v>
      </c>
      <c r="C37" s="339" t="s">
        <v>640</v>
      </c>
      <c r="D37" s="340" t="s">
        <v>604</v>
      </c>
      <c r="E37" s="340" t="s">
        <v>581</v>
      </c>
      <c r="F37" s="340">
        <v>2024</v>
      </c>
      <c r="G37" s="341" t="s">
        <v>641</v>
      </c>
      <c r="H37" s="84"/>
    </row>
    <row r="38" spans="2:8" s="25" customFormat="1" ht="97.5">
      <c r="B38" s="342" t="s">
        <v>642</v>
      </c>
      <c r="C38" s="340" t="s">
        <v>643</v>
      </c>
      <c r="D38" s="340" t="s">
        <v>644</v>
      </c>
      <c r="E38" s="340" t="s">
        <v>581</v>
      </c>
      <c r="F38" s="340">
        <v>2023</v>
      </c>
      <c r="G38" s="341" t="s">
        <v>645</v>
      </c>
      <c r="H38" s="84"/>
    </row>
    <row r="39" spans="2:8" ht="102.95" customHeight="1">
      <c r="B39" s="345" t="s">
        <v>646</v>
      </c>
      <c r="C39" s="340" t="s">
        <v>604</v>
      </c>
      <c r="D39" s="340" t="s">
        <v>571</v>
      </c>
      <c r="E39" s="340" t="s">
        <v>581</v>
      </c>
      <c r="F39" s="340">
        <v>2024</v>
      </c>
      <c r="G39" s="341" t="s">
        <v>647</v>
      </c>
      <c r="H39" s="61"/>
    </row>
    <row r="40" spans="2:8" s="25" customFormat="1" ht="47.1" customHeight="1">
      <c r="B40" s="342" t="s">
        <v>648</v>
      </c>
      <c r="C40" s="340" t="s">
        <v>570</v>
      </c>
      <c r="D40" s="340" t="s">
        <v>571</v>
      </c>
      <c r="E40" s="340" t="s">
        <v>581</v>
      </c>
      <c r="F40" s="340">
        <v>2024</v>
      </c>
      <c r="G40" s="341" t="s">
        <v>649</v>
      </c>
      <c r="H40" s="84"/>
    </row>
    <row r="41" spans="2:8" s="25" customFormat="1" ht="78">
      <c r="B41" s="339" t="s">
        <v>650</v>
      </c>
      <c r="C41" s="340" t="s">
        <v>625</v>
      </c>
      <c r="D41" s="340" t="s">
        <v>604</v>
      </c>
      <c r="E41" s="340" t="s">
        <v>572</v>
      </c>
      <c r="F41" s="340">
        <v>2024</v>
      </c>
      <c r="G41" s="341" t="s">
        <v>651</v>
      </c>
      <c r="H41" s="84"/>
    </row>
    <row r="42" spans="2:8" s="25" customFormat="1" ht="39">
      <c r="B42" s="342" t="s">
        <v>652</v>
      </c>
      <c r="C42" s="340" t="s">
        <v>625</v>
      </c>
      <c r="D42" s="340" t="s">
        <v>571</v>
      </c>
      <c r="E42" s="340" t="s">
        <v>581</v>
      </c>
      <c r="F42" s="340">
        <v>2023</v>
      </c>
      <c r="G42" s="341" t="s">
        <v>653</v>
      </c>
      <c r="H42" s="84"/>
    </row>
    <row r="43" spans="2:8" ht="19.5">
      <c r="B43" s="83"/>
      <c r="C43" s="61"/>
      <c r="D43" s="61"/>
      <c r="E43" s="61"/>
      <c r="F43" s="58"/>
      <c r="G43" s="84"/>
      <c r="H43" s="61"/>
    </row>
  </sheetData>
  <sheetProtection algorithmName="SHA-512" hashValue="CN3MZDHXY1lzXOGyG9vi//GabmakJxeY5vacmMDsB1NgTlBelkUGkJXRwi6vq4fWYiZot7v3rA6RBxkBRp8ygQ==" saltValue="eQFdh9nYpI3IdUf3w5zjYQ==" spinCount="100000" sheet="1" objects="1" scenarios="1"/>
  <mergeCells count="2">
    <mergeCell ref="B4:G4"/>
    <mergeCell ref="B6:G6"/>
  </mergeCells>
  <hyperlinks>
    <hyperlink ref="B12" r:id="rId1" xr:uid="{4078C348-A5A3-4638-A646-F89803C6C232}"/>
    <hyperlink ref="B14" r:id="rId2" display="https://danskebank.com/-/media/danske-bank-com/file-cloud/2016/1/conflict-of-interest-policy.pdf?rev=14ce9cf0cccd4104abe86da7d3202db7" xr:uid="{F6B1F446-FA97-469E-8452-8722191313A0}"/>
    <hyperlink ref="B17" r:id="rId3" xr:uid="{A566A87F-70FA-4282-A300-2CC375F7018B}"/>
    <hyperlink ref="B34" r:id="rId4" xr:uid="{85845B50-1D6D-40C0-8CBD-E63E97A88B4A}"/>
    <hyperlink ref="B37" r:id="rId5" display="Stakeholder Policy" xr:uid="{3C3AD8E9-A1CE-4C6C-A770-E26FFEC83EBE}"/>
    <hyperlink ref="B40" r:id="rId6" display="https://danskebank.com/-/media/danske-bank-com/file-cloud/2017/4/tax-policy.pdf?rev=f39a813d6098461ab469477a0abee53b" xr:uid="{30DEDCA0-5623-4AEE-B17A-F9ACB72A20A4}"/>
    <hyperlink ref="B42" r:id="rId7" xr:uid="{9D4368A8-DFEB-4C6F-B406-FB790106DDE7}"/>
    <hyperlink ref="B38" r:id="rId8" xr:uid="{733509E7-A061-44F8-9332-D26CFC5C65DD}"/>
    <hyperlink ref="B19" r:id="rId9" display="Financial Crime Policy3" xr:uid="{15EB68F4-BD9C-431A-B10E-C29DEDC74045}"/>
    <hyperlink ref="B35" r:id="rId10" xr:uid="{559A4EA3-2614-4A6D-A722-7862C0A51F9A}"/>
    <hyperlink ref="B39" r:id="rId11" xr:uid="{829A61E0-0805-4783-9F1C-4E7FDBF9ED25}"/>
  </hyperlinks>
  <pageMargins left="0.7" right="0.7" top="0.75" bottom="0.75" header="0.3" footer="0.3"/>
  <pageSetup paperSize="9" scale="34" orientation="portrait" r:id="rId12"/>
  <drawing r:id="rId1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D7F47D55489784EBD0AC817FA9E52E7" ma:contentTypeVersion="4" ma:contentTypeDescription="Create a new document." ma:contentTypeScope="" ma:versionID="0ae236679e70eac5f3f1a1baebc20bde">
  <xsd:schema xmlns:xsd="http://www.w3.org/2001/XMLSchema" xmlns:xs="http://www.w3.org/2001/XMLSchema" xmlns:p="http://schemas.microsoft.com/office/2006/metadata/properties" xmlns:ns2="21a46c9a-20bf-45d9-a793-92daa79e9645" targetNamespace="http://schemas.microsoft.com/office/2006/metadata/properties" ma:root="true" ma:fieldsID="f51d58d87bcd6d7db432816684775d7c" ns2:_="">
    <xsd:import namespace="21a46c9a-20bf-45d9-a793-92daa79e964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46c9a-20bf-45d9-a793-92daa79e96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
</file>

<file path=customXml/itemProps1.xml><?xml version="1.0" encoding="utf-8"?>
<ds:datastoreItem xmlns:ds="http://schemas.openxmlformats.org/officeDocument/2006/customXml" ds:itemID="{64A644C0-CC76-4A51-B87A-0B011E483295}">
  <ds:schemaRefs>
    <ds:schemaRef ds:uri="http://schemas.microsoft.com/sharepoint/v3/contenttype/forms"/>
  </ds:schemaRefs>
</ds:datastoreItem>
</file>

<file path=customXml/itemProps2.xml><?xml version="1.0" encoding="utf-8"?>
<ds:datastoreItem xmlns:ds="http://schemas.openxmlformats.org/officeDocument/2006/customXml" ds:itemID="{C64BE24D-819E-4C2B-B774-8F193C99DA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46c9a-20bf-45d9-a793-92daa79e96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2F99E1D-BFFA-4B41-BBD7-C41CE4A4F1D4}">
  <ds:schemaRefs>
    <ds:schemaRef ds:uri="http://purl.org/dc/elements/1.1/"/>
    <ds:schemaRef ds:uri="http://schemas.microsoft.com/office/infopath/2007/PartnerControls"/>
    <ds:schemaRef ds:uri="http://schemas.microsoft.com/office/2006/documentManagement/types"/>
    <ds:schemaRef ds:uri="http://purl.org/dc/terms/"/>
    <ds:schemaRef ds:uri="http://schemas.openxmlformats.org/package/2006/metadata/core-properties"/>
    <ds:schemaRef ds:uri="21a46c9a-20bf-45d9-a793-92daa79e9645"/>
    <ds:schemaRef ds:uri="http://schemas.microsoft.com/office/2006/metadata/properties"/>
    <ds:schemaRef ds:uri="http://www.w3.org/XML/1998/namespace"/>
    <ds:schemaRef ds:uri="http://purl.org/dc/dcmitype/"/>
  </ds:schemaRefs>
</ds:datastoreItem>
</file>

<file path=customXml/itemProps4.xml><?xml version="1.0" encoding="utf-8"?>
<ds:datastoreItem xmlns:ds="http://schemas.openxmlformats.org/officeDocument/2006/customXml" ds:itemID="{38354058-33E4-4563-A8C2-BC912DD58348}">
  <ds:schemaRefs>
    <ds:schemaRef ds:uri="http://schemas.microsoft.com/DataMashup"/>
  </ds:schemaRefs>
</ds:datastoreItem>
</file>

<file path=docMetadata/LabelInfo.xml><?xml version="1.0" encoding="utf-8"?>
<clbl:labelList xmlns:clbl="http://schemas.microsoft.com/office/2020/mipLabelMetadata">
  <clbl:label id="{17ce35e3-5d0e-4ab1-a1e6-26e72505b102}" enabled="1" method="Privileged" siteId="{c7d1b6e9-1447-457b-9223-ac25df4941bf}" removed="0"/>
</clbl:labelLis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28</vt:i4>
      </vt:variant>
      <vt:variant>
        <vt:lpstr>Named Ranges</vt:lpstr>
      </vt:variant>
      <vt:variant>
        <vt:i4>28</vt:i4>
      </vt:variant>
    </vt:vector>
  </HeadingPairs>
  <TitlesOfParts>
    <vt:vector size="56" baseType="lpstr">
      <vt:lpstr>Table of contents</vt:lpstr>
      <vt:lpstr>Introduction</vt:lpstr>
      <vt:lpstr>Change log</vt:lpstr>
      <vt:lpstr>Nordic societies</vt:lpstr>
      <vt:lpstr>SASB Index</vt:lpstr>
      <vt:lpstr>SFDR PAI Indicators</vt:lpstr>
      <vt:lpstr>Sustainable finance</vt:lpstr>
      <vt:lpstr>Active ownership</vt:lpstr>
      <vt:lpstr>Breakdown of baseline changes</vt:lpstr>
      <vt:lpstr>Energy consumption</vt:lpstr>
      <vt:lpstr>Electricity consumption</vt:lpstr>
      <vt:lpstr>Heat consumption</vt:lpstr>
      <vt:lpstr>Road transport</vt:lpstr>
      <vt:lpstr>Air transport</vt:lpstr>
      <vt:lpstr>Paper consumption</vt:lpstr>
      <vt:lpstr>Carbon neutralisation</vt:lpstr>
      <vt:lpstr>Breakdown of indirect &amp; direct </vt:lpstr>
      <vt:lpstr>Other consumption</vt:lpstr>
      <vt:lpstr>Collective bargaining</vt:lpstr>
      <vt:lpstr>Conflict resolution</vt:lpstr>
      <vt:lpstr>Accessible finance</vt:lpstr>
      <vt:lpstr>Volunteering</vt:lpstr>
      <vt:lpstr>Employees</vt:lpstr>
      <vt:lpstr>Diversity, Equity and Inclusion</vt:lpstr>
      <vt:lpstr>Health and safety</vt:lpstr>
      <vt:lpstr>Management</vt:lpstr>
      <vt:lpstr>Training</vt:lpstr>
      <vt:lpstr>Danske Bank Policies</vt:lpstr>
      <vt:lpstr>'Accessible finance'!Print_Area</vt:lpstr>
      <vt:lpstr>'Active ownership'!Print_Area</vt:lpstr>
      <vt:lpstr>'Air transport'!Print_Area</vt:lpstr>
      <vt:lpstr>'Breakdown of baseline changes'!Print_Area</vt:lpstr>
      <vt:lpstr>'Breakdown of indirect &amp; direct '!Print_Area</vt:lpstr>
      <vt:lpstr>'Carbon neutralisation'!Print_Area</vt:lpstr>
      <vt:lpstr>'Change log'!Print_Area</vt:lpstr>
      <vt:lpstr>'Collective bargaining'!Print_Area</vt:lpstr>
      <vt:lpstr>'Conflict resolution'!Print_Area</vt:lpstr>
      <vt:lpstr>'Danske Bank Policies'!Print_Area</vt:lpstr>
      <vt:lpstr>'Diversity, Equity and Inclusion'!Print_Area</vt:lpstr>
      <vt:lpstr>'Electricity consumption'!Print_Area</vt:lpstr>
      <vt:lpstr>Employees!Print_Area</vt:lpstr>
      <vt:lpstr>'Energy consumption'!Print_Area</vt:lpstr>
      <vt:lpstr>'Health and safety'!Print_Area</vt:lpstr>
      <vt:lpstr>'Heat consumption'!Print_Area</vt:lpstr>
      <vt:lpstr>Introduction!Print_Area</vt:lpstr>
      <vt:lpstr>Management!Print_Area</vt:lpstr>
      <vt:lpstr>'Nordic societies'!Print_Area</vt:lpstr>
      <vt:lpstr>'Other consumption'!Print_Area</vt:lpstr>
      <vt:lpstr>'Paper consumption'!Print_Area</vt:lpstr>
      <vt:lpstr>'Road transport'!Print_Area</vt:lpstr>
      <vt:lpstr>'SASB Index'!Print_Area</vt:lpstr>
      <vt:lpstr>'SFDR PAI Indicators'!Print_Area</vt:lpstr>
      <vt:lpstr>'Sustainable finance'!Print_Area</vt:lpstr>
      <vt:lpstr>'Table of contents'!Print_Area</vt:lpstr>
      <vt:lpstr>Training!Print_Area</vt:lpstr>
      <vt:lpstr>Volunteering!Print_Area</vt:lpstr>
    </vt:vector>
  </TitlesOfParts>
  <Manager/>
  <Company>Danske Bank</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Group Societal Impact and Sustainability, Danske Bank</dc:creator>
  <cp:keywords/>
  <dc:description/>
  <cp:lastModifiedBy>Kristina Schmidt Thomsen</cp:lastModifiedBy>
  <cp:revision/>
  <dcterms:created xsi:type="dcterms:W3CDTF">2019-10-30T14:08:49Z</dcterms:created>
  <dcterms:modified xsi:type="dcterms:W3CDTF">2025-10-13T14:35:00Z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abf6775-345b-49c7-afdd-4175b941634f_Enabled">
    <vt:lpwstr>true</vt:lpwstr>
  </property>
  <property fmtid="{D5CDD505-2E9C-101B-9397-08002B2CF9AE}" pid="3" name="MSIP_Label_3abf6775-345b-49c7-afdd-4175b941634f_SetDate">
    <vt:lpwstr>2023-02-01T13:04:23Z</vt:lpwstr>
  </property>
  <property fmtid="{D5CDD505-2E9C-101B-9397-08002B2CF9AE}" pid="4" name="MSIP_Label_3abf6775-345b-49c7-afdd-4175b941634f_Method">
    <vt:lpwstr>Privileged</vt:lpwstr>
  </property>
  <property fmtid="{D5CDD505-2E9C-101B-9397-08002B2CF9AE}" pid="5" name="MSIP_Label_3abf6775-345b-49c7-afdd-4175b941634f_Name">
    <vt:lpwstr>Public</vt:lpwstr>
  </property>
  <property fmtid="{D5CDD505-2E9C-101B-9397-08002B2CF9AE}" pid="6" name="MSIP_Label_3abf6775-345b-49c7-afdd-4175b941634f_SiteId">
    <vt:lpwstr>c7d1b6e9-1447-457b-9223-ac25df4941bf</vt:lpwstr>
  </property>
  <property fmtid="{D5CDD505-2E9C-101B-9397-08002B2CF9AE}" pid="7" name="MSIP_Label_3abf6775-345b-49c7-afdd-4175b941634f_ActionId">
    <vt:lpwstr>1644e351-c529-4c70-a2f9-403ca9ba1976</vt:lpwstr>
  </property>
  <property fmtid="{D5CDD505-2E9C-101B-9397-08002B2CF9AE}" pid="8" name="MSIP_Label_3abf6775-345b-49c7-afdd-4175b941634f_ContentBits">
    <vt:lpwstr>0</vt:lpwstr>
  </property>
  <property fmtid="{D5CDD505-2E9C-101B-9397-08002B2CF9AE}" pid="9" name="ContentTypeId">
    <vt:lpwstr>0x0101007D7F47D55489784EBD0AC817FA9E52E7</vt:lpwstr>
  </property>
</Properties>
</file>