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841CPM\33 ECBC Transparens\20210630\"/>
    </mc:Choice>
  </mc:AlternateContent>
  <bookViews>
    <workbookView xWindow="0" yWindow="0" windowWidth="28800" windowHeight="12435"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NTT Frontpage" sheetId="23" r:id="rId8"/>
    <sheet name="NTT Contents" sheetId="24" r:id="rId9"/>
    <sheet name="Tabel A - General Issuer Detail" sheetId="25" r:id="rId10"/>
    <sheet name="G1-G4 - Cover pool inform." sheetId="26" r:id="rId11"/>
    <sheet name="Table 1-3 - Lending" sheetId="27" r:id="rId12"/>
    <sheet name="Table 4 - LTV" sheetId="28" r:id="rId13"/>
    <sheet name="Table 5 - Region - Ship type" sheetId="29" r:id="rId14"/>
    <sheet name="Table 6-8 - Lending by loan" sheetId="30" r:id="rId15"/>
    <sheet name="Table 9-13 - Lending" sheetId="31" r:id="rId16"/>
    <sheet name="X1 Key Concepts" sheetId="32" r:id="rId17"/>
    <sheet name="X2 Key Concepts" sheetId="33" r:id="rId18"/>
    <sheet name="X3 - General explanation" sheetId="34" r:id="rId19"/>
    <sheet name="E. Optional ECB-ECAIs data" sheetId="18" r:id="rId20"/>
    <sheet name="F1. Optional Sustainable M data" sheetId="19" r:id="rId21"/>
    <sheet name="Temp. Optional COVID 19 imp" sheetId="22" r:id="rId22"/>
    <sheet name="E.g. General" sheetId="15" r:id="rId23"/>
    <sheet name="E.g. Other" sheetId="16" r:id="rId2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7">'D. NTT Frontpage'!$A$1:$F$37</definedName>
    <definedName name="_xlnm.Print_Area" localSheetId="0">Disclaimer!$A$1:$A$170</definedName>
    <definedName name="_xlnm.Print_Area" localSheetId="19">'E. Optional ECB-ECAIs data'!$A$2:$G$72</definedName>
    <definedName name="_xlnm.Print_Area" localSheetId="3">FAQ!$A$1:$C$28</definedName>
    <definedName name="_xlnm.Print_Area" localSheetId="10">'G1-G4 - Cover pool inform.'!$A$1:$L$132</definedName>
    <definedName name="_xlnm.Print_Area" localSheetId="1">Introduction!$B$2:$J$43</definedName>
    <definedName name="_xlnm.Print_Area" localSheetId="8">'NTT Contents'!$A$1:$F$77</definedName>
    <definedName name="_xlnm.Print_Area" localSheetId="12">'Table 4 - LTV'!$A$1:$O$93</definedName>
    <definedName name="_xlnm.Print_Area" localSheetId="15">'Table 9-13 - Lending'!$A$1:$U$84</definedName>
    <definedName name="_xlnm.Print_Area" localSheetId="16">'X1 Key Concepts'!$A$1:$D$46</definedName>
    <definedName name="_xlnm.Print_Titles" localSheetId="0">Disclaimer!$2:$2</definedName>
    <definedName name="_xlnm.Print_Titles" localSheetId="3">FAQ!$4:$4</definedName>
    <definedName name="privacy_policy" localSheetId="0">Disclaimer!$A$136</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26" l="1"/>
  <c r="H26" i="26"/>
  <c r="G26" i="26"/>
  <c r="F26" i="26"/>
  <c r="I7" i="26"/>
  <c r="H7" i="26"/>
  <c r="G7" i="26"/>
  <c r="F7" i="26"/>
  <c r="C4" i="18" l="1"/>
  <c r="G86" i="18"/>
  <c r="G85" i="18"/>
  <c r="G84" i="18"/>
  <c r="G83" i="18"/>
  <c r="G82" i="18"/>
  <c r="D128" i="8" l="1"/>
  <c r="D127" i="8"/>
  <c r="D126" i="8"/>
  <c r="D125" i="8"/>
  <c r="D124" i="8"/>
  <c r="D123" i="8"/>
  <c r="D122" i="8"/>
  <c r="D121" i="8"/>
  <c r="D120" i="8"/>
  <c r="D119" i="8"/>
  <c r="D118" i="8"/>
  <c r="D117" i="8"/>
  <c r="D116" i="8"/>
  <c r="D115" i="8"/>
  <c r="D114" i="8"/>
  <c r="D113" i="8"/>
  <c r="D112" i="8"/>
  <c r="N145" i="31" l="1"/>
  <c r="N146" i="31"/>
  <c r="N147" i="31"/>
  <c r="N148" i="31"/>
  <c r="N149" i="31"/>
  <c r="M150" i="31"/>
  <c r="L150" i="31"/>
  <c r="K150" i="31"/>
  <c r="J150" i="31"/>
  <c r="I150" i="31"/>
  <c r="H150" i="31"/>
  <c r="G150" i="31"/>
  <c r="F150" i="31"/>
  <c r="E150" i="31"/>
  <c r="D150" i="31"/>
  <c r="C150" i="31"/>
  <c r="F138" i="31"/>
  <c r="F132" i="31"/>
  <c r="F126" i="31"/>
  <c r="F117" i="31"/>
  <c r="N101" i="31"/>
  <c r="N102" i="31"/>
  <c r="N103" i="31"/>
  <c r="N104" i="31"/>
  <c r="N105" i="31"/>
  <c r="N106" i="31"/>
  <c r="N107" i="31"/>
  <c r="N108" i="31"/>
  <c r="M109" i="31"/>
  <c r="L109" i="31"/>
  <c r="K109" i="31"/>
  <c r="J109" i="31"/>
  <c r="I109" i="31"/>
  <c r="H109" i="31"/>
  <c r="G109" i="31"/>
  <c r="F109" i="31"/>
  <c r="E109" i="31"/>
  <c r="D109" i="31"/>
  <c r="C109" i="31"/>
  <c r="N89" i="31"/>
  <c r="N90" i="31"/>
  <c r="N91" i="31"/>
  <c r="N94" i="31" s="1"/>
  <c r="N92" i="31"/>
  <c r="N93" i="31"/>
  <c r="M94" i="31"/>
  <c r="L94" i="31"/>
  <c r="K94" i="31"/>
  <c r="J94" i="31"/>
  <c r="I94" i="31"/>
  <c r="H94" i="31"/>
  <c r="G94" i="31"/>
  <c r="F94" i="31"/>
  <c r="E94" i="31"/>
  <c r="D94" i="31"/>
  <c r="C94" i="31"/>
  <c r="N95" i="30"/>
  <c r="N96" i="30"/>
  <c r="N97" i="30"/>
  <c r="N98" i="30"/>
  <c r="N99" i="30"/>
  <c r="N100" i="30"/>
  <c r="M100" i="30"/>
  <c r="L100" i="30"/>
  <c r="K100" i="30"/>
  <c r="J100" i="30"/>
  <c r="I100" i="30"/>
  <c r="H100" i="30"/>
  <c r="G100" i="30"/>
  <c r="F100" i="30"/>
  <c r="E100" i="30"/>
  <c r="D100" i="30"/>
  <c r="C100" i="30"/>
  <c r="N82" i="30"/>
  <c r="N83" i="30"/>
  <c r="N84" i="30"/>
  <c r="N85" i="30"/>
  <c r="N86" i="30"/>
  <c r="N87" i="30"/>
  <c r="M88" i="30"/>
  <c r="L88" i="30"/>
  <c r="K88" i="30"/>
  <c r="J88" i="30"/>
  <c r="I88" i="30"/>
  <c r="H88" i="30"/>
  <c r="G88" i="30"/>
  <c r="F88" i="30"/>
  <c r="E88" i="30"/>
  <c r="D88" i="30"/>
  <c r="C88" i="30"/>
  <c r="N69" i="30"/>
  <c r="N70" i="30"/>
  <c r="N75" i="30" s="1"/>
  <c r="N71" i="30"/>
  <c r="N72" i="30"/>
  <c r="N73" i="30"/>
  <c r="N74" i="30"/>
  <c r="M75" i="30"/>
  <c r="L75" i="30"/>
  <c r="K75" i="30"/>
  <c r="J75" i="30"/>
  <c r="I75" i="30"/>
  <c r="H75" i="30"/>
  <c r="G75" i="30"/>
  <c r="F75" i="30"/>
  <c r="E75" i="30"/>
  <c r="D75" i="30"/>
  <c r="C75" i="30"/>
  <c r="T98" i="29"/>
  <c r="T99" i="29"/>
  <c r="T100" i="29"/>
  <c r="T101" i="29"/>
  <c r="T102" i="29"/>
  <c r="T103" i="29"/>
  <c r="T104" i="29"/>
  <c r="T105" i="29"/>
  <c r="T106" i="29"/>
  <c r="T107" i="29"/>
  <c r="T108" i="29"/>
  <c r="T109" i="29"/>
  <c r="S109" i="29"/>
  <c r="R109" i="29"/>
  <c r="Q109" i="29"/>
  <c r="P109" i="29"/>
  <c r="O109" i="29"/>
  <c r="N109" i="29"/>
  <c r="M109" i="29"/>
  <c r="L109" i="29"/>
  <c r="K109" i="29"/>
  <c r="J109" i="29"/>
  <c r="I109" i="29"/>
  <c r="H109" i="29"/>
  <c r="G109" i="29"/>
  <c r="F109" i="29"/>
  <c r="E109" i="29"/>
  <c r="D109" i="29"/>
  <c r="C109" i="29"/>
  <c r="I77" i="29"/>
  <c r="I78" i="29"/>
  <c r="I79" i="29"/>
  <c r="I88" i="29" s="1"/>
  <c r="I80" i="29"/>
  <c r="I81" i="29"/>
  <c r="I82" i="29"/>
  <c r="I83" i="29"/>
  <c r="I84" i="29"/>
  <c r="I85" i="29"/>
  <c r="I86" i="29"/>
  <c r="I87" i="29"/>
  <c r="H88" i="29"/>
  <c r="G88" i="29"/>
  <c r="F88" i="29"/>
  <c r="E88" i="29"/>
  <c r="D88" i="29"/>
  <c r="C88" i="29"/>
  <c r="D26" i="22"/>
  <c r="E26" i="22"/>
  <c r="F26" i="22"/>
  <c r="G26" i="22"/>
  <c r="C26" i="22"/>
  <c r="D98" i="19"/>
  <c r="F98" i="19"/>
  <c r="C98" i="19"/>
  <c r="D94" i="19"/>
  <c r="F94" i="19"/>
  <c r="C94" i="19"/>
  <c r="F66" i="19"/>
  <c r="D66" i="19"/>
  <c r="C66" i="19"/>
  <c r="D595" i="19"/>
  <c r="G591" i="19" s="1"/>
  <c r="C595" i="19"/>
  <c r="F591" i="19"/>
  <c r="F595" i="19" s="1"/>
  <c r="D588" i="19"/>
  <c r="G584" i="19" s="1"/>
  <c r="C588" i="19"/>
  <c r="F584" i="19" s="1"/>
  <c r="D576" i="19"/>
  <c r="G562" i="19" s="1"/>
  <c r="C576" i="19"/>
  <c r="F575"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80" i="19" s="1"/>
  <c r="G378" i="19"/>
  <c r="C381" i="19"/>
  <c r="F378" i="19" s="1"/>
  <c r="D374" i="19"/>
  <c r="G372" i="19" s="1"/>
  <c r="C374" i="19"/>
  <c r="F371"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8" i="9" s="1"/>
  <c r="C360" i="9"/>
  <c r="F358" i="9" s="1"/>
  <c r="D353" i="9"/>
  <c r="G350" i="9" s="1"/>
  <c r="C353" i="9"/>
  <c r="F350" i="9" s="1"/>
  <c r="D328" i="9"/>
  <c r="G310" i="9" s="1"/>
  <c r="G328" i="9" s="1"/>
  <c r="C328" i="9"/>
  <c r="F310" i="9" s="1"/>
  <c r="F328" i="9" s="1"/>
  <c r="G379" i="19"/>
  <c r="G377" i="19"/>
  <c r="F581" i="19"/>
  <c r="D577" i="9"/>
  <c r="G576" i="9" s="1"/>
  <c r="C577" i="9"/>
  <c r="F573" i="9" s="1"/>
  <c r="D555" i="9"/>
  <c r="G546" i="9" s="1"/>
  <c r="C555" i="9"/>
  <c r="F550" i="9" s="1"/>
  <c r="H30" i="22"/>
  <c r="H29" i="22"/>
  <c r="H28" i="22"/>
  <c r="H27" i="22"/>
  <c r="H25" i="22"/>
  <c r="H24" i="22"/>
  <c r="H23" i="22"/>
  <c r="C58" i="8"/>
  <c r="F55" i="8" s="1"/>
  <c r="D570" i="9"/>
  <c r="G568" i="9" s="1"/>
  <c r="C570" i="9"/>
  <c r="F567" i="9" s="1"/>
  <c r="D532" i="9"/>
  <c r="G514" i="9" s="1"/>
  <c r="C532" i="9"/>
  <c r="F522" i="9" s="1"/>
  <c r="D343" i="9"/>
  <c r="G340" i="9" s="1"/>
  <c r="F339" i="9"/>
  <c r="D305" i="9"/>
  <c r="G295" i="9" s="1"/>
  <c r="C305" i="9"/>
  <c r="F294" i="9" s="1"/>
  <c r="C30" i="19"/>
  <c r="F29" i="19" s="1"/>
  <c r="G17" i="22"/>
  <c r="C19" i="19"/>
  <c r="G334" i="9"/>
  <c r="G336" i="9"/>
  <c r="G341" i="9"/>
  <c r="G335" i="9"/>
  <c r="F34" i="19"/>
  <c r="G18" i="19"/>
  <c r="G227" i="8"/>
  <c r="F227" i="8"/>
  <c r="G226" i="8"/>
  <c r="F226" i="8"/>
  <c r="G225" i="8"/>
  <c r="F225" i="8"/>
  <c r="G224" i="8"/>
  <c r="F224" i="8"/>
  <c r="G223" i="8"/>
  <c r="F223" i="8"/>
  <c r="G222" i="8"/>
  <c r="F222" i="8"/>
  <c r="G221" i="8"/>
  <c r="F221" i="8"/>
  <c r="G219" i="8"/>
  <c r="F219" i="8"/>
  <c r="G218" i="8"/>
  <c r="F218" i="8"/>
  <c r="G217" i="8"/>
  <c r="F217" i="8"/>
  <c r="D45" i="8"/>
  <c r="C179" i="8"/>
  <c r="F181" i="8" s="1"/>
  <c r="C288" i="8"/>
  <c r="D167" i="8"/>
  <c r="G164" i="8" s="1"/>
  <c r="D475" i="9"/>
  <c r="G480" i="9" s="1"/>
  <c r="C475" i="9"/>
  <c r="F476" i="9" s="1"/>
  <c r="D453" i="9"/>
  <c r="G458" i="9" s="1"/>
  <c r="C453" i="9"/>
  <c r="F449" i="9" s="1"/>
  <c r="F458" i="9"/>
  <c r="D440" i="9"/>
  <c r="G416" i="9" s="1"/>
  <c r="C440" i="9"/>
  <c r="F416" i="9" s="1"/>
  <c r="D249" i="9"/>
  <c r="G247" i="9"/>
  <c r="C249" i="9"/>
  <c r="F252" i="9" s="1"/>
  <c r="D227" i="9"/>
  <c r="G221" i="9" s="1"/>
  <c r="C227" i="9"/>
  <c r="F219" i="9" s="1"/>
  <c r="D214" i="9"/>
  <c r="G191" i="9" s="1"/>
  <c r="C214" i="9"/>
  <c r="F213" i="9" s="1"/>
  <c r="F76" i="9"/>
  <c r="D76" i="9"/>
  <c r="C76" i="9"/>
  <c r="F72" i="9"/>
  <c r="D72" i="9"/>
  <c r="C72" i="9"/>
  <c r="C15" i="9"/>
  <c r="F18" i="19" s="1"/>
  <c r="F17" i="22"/>
  <c r="C299" i="8"/>
  <c r="C298" i="8"/>
  <c r="C297" i="8"/>
  <c r="C296" i="8"/>
  <c r="C295" i="8"/>
  <c r="C294" i="8"/>
  <c r="C291" i="8"/>
  <c r="C289" i="8"/>
  <c r="C220" i="8"/>
  <c r="C208" i="8"/>
  <c r="F201" i="8" s="1"/>
  <c r="C167" i="8"/>
  <c r="F166" i="8" s="1"/>
  <c r="D155" i="8"/>
  <c r="G153" i="8" s="1"/>
  <c r="C155" i="8"/>
  <c r="F147" i="8" s="1"/>
  <c r="D129" i="8"/>
  <c r="G134" i="8" s="1"/>
  <c r="C129" i="8"/>
  <c r="F121" i="8" s="1"/>
  <c r="D100" i="8"/>
  <c r="G98" i="8" s="1"/>
  <c r="C100" i="8"/>
  <c r="F105" i="8" s="1"/>
  <c r="D77" i="8"/>
  <c r="G80" i="8" s="1"/>
  <c r="C77" i="8"/>
  <c r="F71" i="8" s="1"/>
  <c r="F17" i="19"/>
  <c r="F193" i="8"/>
  <c r="F197" i="8"/>
  <c r="F205" i="8"/>
  <c r="F210" i="8"/>
  <c r="F214" i="8"/>
  <c r="F194" i="8"/>
  <c r="F202" i="8"/>
  <c r="F206" i="8"/>
  <c r="F211" i="8"/>
  <c r="F215" i="8"/>
  <c r="F196" i="8"/>
  <c r="F204" i="8"/>
  <c r="F213" i="8"/>
  <c r="F199" i="8"/>
  <c r="F200" i="8"/>
  <c r="F209" i="8"/>
  <c r="F195" i="8"/>
  <c r="F203" i="8"/>
  <c r="F212" i="8"/>
  <c r="G243" i="9"/>
  <c r="F447" i="9"/>
  <c r="G225" i="9"/>
  <c r="G245" i="9"/>
  <c r="G467" i="9"/>
  <c r="G250" i="9"/>
  <c r="G254" i="9"/>
  <c r="G471" i="9"/>
  <c r="F445" i="9"/>
  <c r="G241" i="9"/>
  <c r="F21" i="9"/>
  <c r="F233" i="9"/>
  <c r="F24" i="9"/>
  <c r="G224" i="9"/>
  <c r="G255" i="9"/>
  <c r="G253" i="9"/>
  <c r="G251" i="9"/>
  <c r="G248" i="9"/>
  <c r="G246" i="9"/>
  <c r="G244" i="9"/>
  <c r="G242" i="9"/>
  <c r="G252" i="9"/>
  <c r="G469" i="9"/>
  <c r="G473" i="9"/>
  <c r="G476" i="9"/>
  <c r="F459" i="9"/>
  <c r="F455" i="9"/>
  <c r="F452" i="9"/>
  <c r="F450" i="9"/>
  <c r="F448" i="9"/>
  <c r="F446" i="9"/>
  <c r="F456" i="9"/>
  <c r="F18" i="9"/>
  <c r="G481" i="9"/>
  <c r="G479" i="9"/>
  <c r="G477" i="9"/>
  <c r="G474" i="9"/>
  <c r="G472" i="9"/>
  <c r="G470" i="9"/>
  <c r="G468" i="9"/>
  <c r="G478" i="9"/>
  <c r="C292" i="8"/>
  <c r="C290" i="8"/>
  <c r="D292" i="8"/>
  <c r="F292" i="8"/>
  <c r="C300" i="8"/>
  <c r="D290" i="8"/>
  <c r="D293" i="8"/>
  <c r="C293" i="8"/>
  <c r="D300" i="8"/>
  <c r="F16" i="9" l="1"/>
  <c r="F17" i="9"/>
  <c r="F12" i="9"/>
  <c r="F26" i="9"/>
  <c r="F16" i="19"/>
  <c r="F20" i="9"/>
  <c r="F25" i="9"/>
  <c r="F19" i="9"/>
  <c r="F14" i="9"/>
  <c r="F15" i="9" s="1"/>
  <c r="F22" i="9"/>
  <c r="F13" i="9"/>
  <c r="F23" i="9"/>
  <c r="F54" i="8"/>
  <c r="F582" i="19"/>
  <c r="F580" i="19"/>
  <c r="F579" i="19"/>
  <c r="G586" i="19"/>
  <c r="G578" i="19"/>
  <c r="G585" i="19"/>
  <c r="G579" i="19"/>
  <c r="G581" i="19"/>
  <c r="G582" i="19"/>
  <c r="G580" i="19"/>
  <c r="G587" i="19"/>
  <c r="G583" i="19"/>
  <c r="G575" i="19"/>
  <c r="F562" i="19"/>
  <c r="G569" i="19"/>
  <c r="G558" i="19"/>
  <c r="G573" i="19"/>
  <c r="G574" i="19"/>
  <c r="G568" i="19"/>
  <c r="G563" i="19"/>
  <c r="G572" i="19"/>
  <c r="F565" i="19"/>
  <c r="F571" i="19"/>
  <c r="G566" i="19"/>
  <c r="G567" i="19"/>
  <c r="G559" i="19"/>
  <c r="G560" i="19"/>
  <c r="G561" i="19"/>
  <c r="G570" i="19"/>
  <c r="G571" i="19"/>
  <c r="G564" i="19"/>
  <c r="G565" i="19"/>
  <c r="F559" i="19"/>
  <c r="F567" i="19"/>
  <c r="F569" i="19"/>
  <c r="F558" i="19"/>
  <c r="F572" i="19"/>
  <c r="F563" i="19"/>
  <c r="F561" i="19"/>
  <c r="F553" i="19"/>
  <c r="F474" i="19"/>
  <c r="G461" i="19"/>
  <c r="G381" i="19"/>
  <c r="G367" i="19"/>
  <c r="G371" i="19"/>
  <c r="G370" i="19"/>
  <c r="G373" i="19"/>
  <c r="G368" i="19"/>
  <c r="G369" i="19"/>
  <c r="F367" i="19"/>
  <c r="F372" i="19"/>
  <c r="F373" i="19"/>
  <c r="G364" i="19"/>
  <c r="F364" i="19"/>
  <c r="G350" i="19"/>
  <c r="G274" i="19"/>
  <c r="F252" i="19"/>
  <c r="G239" i="19"/>
  <c r="F239" i="19"/>
  <c r="F28" i="19"/>
  <c r="F31" i="19"/>
  <c r="F32" i="19"/>
  <c r="F27" i="19"/>
  <c r="F36" i="19"/>
  <c r="F38" i="19"/>
  <c r="F37" i="19"/>
  <c r="F33" i="19"/>
  <c r="F35" i="19"/>
  <c r="F39" i="19"/>
  <c r="G574" i="9"/>
  <c r="G575" i="9"/>
  <c r="G573" i="9"/>
  <c r="F576" i="9"/>
  <c r="F574" i="9"/>
  <c r="F575" i="9"/>
  <c r="G562" i="9"/>
  <c r="G564" i="9"/>
  <c r="G567" i="9"/>
  <c r="G566" i="9"/>
  <c r="G565" i="9"/>
  <c r="G563" i="9"/>
  <c r="G560" i="9"/>
  <c r="G569" i="9"/>
  <c r="G570" i="9" s="1"/>
  <c r="F563" i="9"/>
  <c r="G561" i="9"/>
  <c r="F564" i="9"/>
  <c r="F569" i="9"/>
  <c r="F560" i="9"/>
  <c r="F566" i="9"/>
  <c r="F565" i="9"/>
  <c r="F562" i="9"/>
  <c r="F568" i="9"/>
  <c r="F561" i="9"/>
  <c r="G550" i="9"/>
  <c r="G551" i="9"/>
  <c r="G547" i="9"/>
  <c r="G515" i="9"/>
  <c r="G516" i="9"/>
  <c r="G527" i="9"/>
  <c r="G526" i="9"/>
  <c r="G520" i="9"/>
  <c r="G519" i="9"/>
  <c r="G523" i="9"/>
  <c r="F514" i="9"/>
  <c r="F524" i="9"/>
  <c r="F520" i="9"/>
  <c r="F523" i="9"/>
  <c r="F525" i="9"/>
  <c r="F530" i="9"/>
  <c r="F470" i="9"/>
  <c r="F471" i="9"/>
  <c r="F479" i="9"/>
  <c r="F467" i="9"/>
  <c r="F473" i="9"/>
  <c r="G475" i="9"/>
  <c r="F472" i="9"/>
  <c r="F481" i="9"/>
  <c r="F478" i="9"/>
  <c r="F474" i="9"/>
  <c r="F468" i="9"/>
  <c r="F477" i="9"/>
  <c r="F480" i="9"/>
  <c r="F469" i="9"/>
  <c r="G450" i="9"/>
  <c r="G459" i="9"/>
  <c r="G446" i="9"/>
  <c r="G452" i="9"/>
  <c r="G447" i="9"/>
  <c r="G454" i="9"/>
  <c r="G449" i="9"/>
  <c r="G456" i="9"/>
  <c r="G455" i="9"/>
  <c r="F457" i="9"/>
  <c r="F451" i="9"/>
  <c r="F453" i="9" s="1"/>
  <c r="G448" i="9"/>
  <c r="G457" i="9"/>
  <c r="G451" i="9"/>
  <c r="G445" i="9"/>
  <c r="F454" i="9"/>
  <c r="F430" i="9"/>
  <c r="G438" i="9"/>
  <c r="G423" i="9"/>
  <c r="F433" i="9"/>
  <c r="G439" i="9"/>
  <c r="G428" i="9"/>
  <c r="F420" i="9"/>
  <c r="F419" i="9"/>
  <c r="F421" i="9"/>
  <c r="F432" i="9"/>
  <c r="F426" i="9"/>
  <c r="F429" i="9"/>
  <c r="F418" i="9"/>
  <c r="F417" i="9"/>
  <c r="F427" i="9"/>
  <c r="F437" i="9"/>
  <c r="F434" i="9"/>
  <c r="F425" i="9"/>
  <c r="F435" i="9"/>
  <c r="F428" i="9"/>
  <c r="F436" i="9"/>
  <c r="F422" i="9"/>
  <c r="F438" i="9"/>
  <c r="F423" i="9"/>
  <c r="F431" i="9"/>
  <c r="F439" i="9"/>
  <c r="F424" i="9"/>
  <c r="F359" i="9"/>
  <c r="F357" i="9"/>
  <c r="F356" i="9"/>
  <c r="G357" i="9"/>
  <c r="G356" i="9"/>
  <c r="G352" i="9"/>
  <c r="G346" i="9"/>
  <c r="F349" i="9"/>
  <c r="F351" i="9"/>
  <c r="F346" i="9"/>
  <c r="F347" i="9"/>
  <c r="F348" i="9"/>
  <c r="G337" i="9"/>
  <c r="G339" i="9"/>
  <c r="G338" i="9"/>
  <c r="F337" i="9"/>
  <c r="G342" i="9"/>
  <c r="F334" i="9"/>
  <c r="F341" i="9"/>
  <c r="F340" i="9"/>
  <c r="G333" i="9"/>
  <c r="F342" i="9"/>
  <c r="F333" i="9"/>
  <c r="F335" i="9"/>
  <c r="F338" i="9"/>
  <c r="F336" i="9"/>
  <c r="F301" i="9"/>
  <c r="G297" i="9"/>
  <c r="G290" i="9"/>
  <c r="F299" i="9"/>
  <c r="G293" i="9"/>
  <c r="G287" i="9"/>
  <c r="G296" i="9"/>
  <c r="G299" i="9"/>
  <c r="G298" i="9"/>
  <c r="G292" i="9"/>
  <c r="F296" i="9"/>
  <c r="F300" i="9"/>
  <c r="F297" i="9"/>
  <c r="F244" i="9"/>
  <c r="F251" i="9"/>
  <c r="F242" i="9"/>
  <c r="F243" i="9"/>
  <c r="F247" i="9"/>
  <c r="F253" i="9"/>
  <c r="G249" i="9"/>
  <c r="F250" i="9"/>
  <c r="F246" i="9"/>
  <c r="F255" i="9"/>
  <c r="F245" i="9"/>
  <c r="F241" i="9"/>
  <c r="F254" i="9"/>
  <c r="F248" i="9"/>
  <c r="G229" i="9"/>
  <c r="G230" i="9"/>
  <c r="G226" i="9"/>
  <c r="G219" i="9"/>
  <c r="F228" i="9"/>
  <c r="F224" i="9"/>
  <c r="G220" i="9"/>
  <c r="G233" i="9"/>
  <c r="G232" i="9"/>
  <c r="G228" i="9"/>
  <c r="G223" i="9"/>
  <c r="G222" i="9"/>
  <c r="G231" i="9"/>
  <c r="G192" i="9"/>
  <c r="G197" i="9"/>
  <c r="G203" i="9"/>
  <c r="G195" i="9"/>
  <c r="G212" i="9"/>
  <c r="G205" i="9"/>
  <c r="G201" i="9"/>
  <c r="G194" i="9"/>
  <c r="G207" i="9"/>
  <c r="G202" i="9"/>
  <c r="G208" i="9"/>
  <c r="G200" i="9"/>
  <c r="G196" i="9"/>
  <c r="G204" i="9"/>
  <c r="G199" i="9"/>
  <c r="G193" i="9"/>
  <c r="G211" i="9"/>
  <c r="G190" i="9"/>
  <c r="G198" i="9"/>
  <c r="G206" i="9"/>
  <c r="G209" i="9"/>
  <c r="G210" i="9"/>
  <c r="G213" i="9"/>
  <c r="F198" i="8"/>
  <c r="F208" i="8" s="1"/>
  <c r="F175" i="8"/>
  <c r="F185" i="8"/>
  <c r="F174" i="8"/>
  <c r="F184" i="8"/>
  <c r="F177" i="8"/>
  <c r="F183" i="8"/>
  <c r="F182" i="8"/>
  <c r="F187" i="8"/>
  <c r="F178" i="8"/>
  <c r="F145" i="8"/>
  <c r="F158" i="8"/>
  <c r="F150" i="8"/>
  <c r="F146" i="8"/>
  <c r="G160" i="8"/>
  <c r="G157" i="8"/>
  <c r="G149" i="8"/>
  <c r="G144" i="8"/>
  <c r="G145" i="8"/>
  <c r="G151" i="8"/>
  <c r="F139" i="8"/>
  <c r="F144" i="8"/>
  <c r="F160" i="8"/>
  <c r="F151" i="8"/>
  <c r="F142" i="8"/>
  <c r="F143" i="8"/>
  <c r="F159" i="8"/>
  <c r="F154" i="8"/>
  <c r="F157" i="8"/>
  <c r="F140" i="8"/>
  <c r="F156" i="8"/>
  <c r="F152" i="8"/>
  <c r="F149" i="8"/>
  <c r="G161" i="8"/>
  <c r="G162" i="8"/>
  <c r="F138" i="8"/>
  <c r="F161" i="8"/>
  <c r="F162" i="8"/>
  <c r="F141" i="8"/>
  <c r="F148" i="8"/>
  <c r="F153" i="8"/>
  <c r="F125" i="8"/>
  <c r="F113" i="8"/>
  <c r="F122" i="8"/>
  <c r="F132" i="8"/>
  <c r="F116" i="8"/>
  <c r="F131" i="8"/>
  <c r="F117" i="8"/>
  <c r="F126" i="8"/>
  <c r="F120" i="8"/>
  <c r="F130" i="8"/>
  <c r="F135" i="8"/>
  <c r="F115" i="8"/>
  <c r="F124" i="8"/>
  <c r="F118" i="8"/>
  <c r="F134" i="8"/>
  <c r="F112" i="8"/>
  <c r="F119" i="8"/>
  <c r="F114" i="8"/>
  <c r="F123" i="8"/>
  <c r="F136" i="8"/>
  <c r="F133" i="8"/>
  <c r="F127" i="8"/>
  <c r="F128" i="8"/>
  <c r="G125" i="8"/>
  <c r="G101" i="8"/>
  <c r="G97" i="8"/>
  <c r="G99" i="8"/>
  <c r="G94" i="8"/>
  <c r="G93" i="8"/>
  <c r="G95" i="8"/>
  <c r="G102" i="8"/>
  <c r="G105" i="8"/>
  <c r="G103" i="8"/>
  <c r="G104" i="8"/>
  <c r="G96" i="8"/>
  <c r="F104" i="8"/>
  <c r="F98" i="8"/>
  <c r="F102" i="8"/>
  <c r="F103" i="8"/>
  <c r="F101" i="8"/>
  <c r="F93" i="8"/>
  <c r="F94" i="8"/>
  <c r="F56" i="8"/>
  <c r="F59" i="8"/>
  <c r="F57" i="8"/>
  <c r="F63" i="8"/>
  <c r="F53" i="8"/>
  <c r="G431" i="9"/>
  <c r="G418" i="9"/>
  <c r="F196" i="9"/>
  <c r="F212" i="9"/>
  <c r="F205" i="9"/>
  <c r="F206" i="9"/>
  <c r="F198" i="9"/>
  <c r="F191" i="9"/>
  <c r="F207" i="9"/>
  <c r="F190" i="9"/>
  <c r="F199" i="9"/>
  <c r="F204" i="9"/>
  <c r="F197" i="9"/>
  <c r="G115" i="8"/>
  <c r="G122" i="8"/>
  <c r="G132" i="8"/>
  <c r="G121" i="8"/>
  <c r="G124" i="8"/>
  <c r="G118" i="8"/>
  <c r="G116" i="8"/>
  <c r="G128" i="8"/>
  <c r="G112" i="8"/>
  <c r="G117" i="8"/>
  <c r="G123" i="8"/>
  <c r="G135" i="8"/>
  <c r="G119" i="8"/>
  <c r="G120" i="8"/>
  <c r="G126" i="8"/>
  <c r="G75" i="8"/>
  <c r="G79" i="8"/>
  <c r="G71" i="8"/>
  <c r="G73" i="8"/>
  <c r="G87" i="8"/>
  <c r="G70" i="8"/>
  <c r="G76" i="8"/>
  <c r="F82" i="8"/>
  <c r="F87" i="8"/>
  <c r="F86" i="8"/>
  <c r="G72" i="8"/>
  <c r="G81" i="8"/>
  <c r="G74" i="8"/>
  <c r="G86" i="8"/>
  <c r="G78" i="8"/>
  <c r="G82" i="8"/>
  <c r="F78" i="8"/>
  <c r="F80" i="8"/>
  <c r="F79" i="8"/>
  <c r="F74" i="8"/>
  <c r="F81" i="8"/>
  <c r="F76" i="8"/>
  <c r="F75" i="8"/>
  <c r="F70" i="8"/>
  <c r="F73" i="8"/>
  <c r="F72" i="8"/>
  <c r="F220" i="8"/>
  <c r="G220" i="8"/>
  <c r="G130" i="8"/>
  <c r="F539" i="9"/>
  <c r="F548" i="9"/>
  <c r="F544" i="9"/>
  <c r="F551" i="9"/>
  <c r="F538" i="9"/>
  <c r="F547" i="9"/>
  <c r="F541" i="9"/>
  <c r="F553" i="9"/>
  <c r="F552" i="9"/>
  <c r="G417" i="9"/>
  <c r="G425" i="9"/>
  <c r="G433" i="9"/>
  <c r="F232" i="9"/>
  <c r="F226" i="9"/>
  <c r="G420" i="9"/>
  <c r="G432" i="9"/>
  <c r="G147" i="8"/>
  <c r="G148" i="8"/>
  <c r="G154" i="8"/>
  <c r="G158" i="8"/>
  <c r="G141" i="8"/>
  <c r="G159" i="8"/>
  <c r="G140" i="8"/>
  <c r="G152" i="8"/>
  <c r="G156" i="8"/>
  <c r="G139" i="8"/>
  <c r="G146" i="8"/>
  <c r="G138" i="8"/>
  <c r="G166" i="8"/>
  <c r="G165" i="8"/>
  <c r="G17" i="19"/>
  <c r="G16" i="19"/>
  <c r="F289" i="9"/>
  <c r="F292" i="9"/>
  <c r="F302" i="9"/>
  <c r="F291" i="9"/>
  <c r="F288" i="9"/>
  <c r="F293" i="9"/>
  <c r="F290" i="9"/>
  <c r="F287" i="9"/>
  <c r="F295" i="9"/>
  <c r="F304" i="9"/>
  <c r="F521" i="9"/>
  <c r="F519" i="9"/>
  <c r="F518" i="9"/>
  <c r="F526" i="9"/>
  <c r="F529" i="9"/>
  <c r="F515" i="9"/>
  <c r="F516" i="9"/>
  <c r="F517" i="9"/>
  <c r="F62" i="8"/>
  <c r="F64" i="8"/>
  <c r="F60" i="8"/>
  <c r="F61" i="8"/>
  <c r="F542" i="9"/>
  <c r="F537" i="9"/>
  <c r="G538" i="9"/>
  <c r="G554" i="9"/>
  <c r="G539" i="9"/>
  <c r="G548" i="9"/>
  <c r="G541" i="9"/>
  <c r="G542" i="9"/>
  <c r="G537" i="9"/>
  <c r="G543" i="9"/>
  <c r="G540" i="9"/>
  <c r="F327" i="19"/>
  <c r="F350" i="19"/>
  <c r="N150" i="31"/>
  <c r="F369" i="19"/>
  <c r="F370" i="19"/>
  <c r="G592" i="19"/>
  <c r="G594" i="19"/>
  <c r="G419" i="9"/>
  <c r="G427" i="9"/>
  <c r="G435" i="9"/>
  <c r="F230" i="9"/>
  <c r="F221" i="9"/>
  <c r="F220" i="9"/>
  <c r="F229" i="9"/>
  <c r="G434" i="9"/>
  <c r="G430" i="9"/>
  <c r="G422" i="9"/>
  <c r="G142" i="8"/>
  <c r="G143" i="8"/>
  <c r="G150" i="8"/>
  <c r="G136" i="8"/>
  <c r="G114" i="8"/>
  <c r="G113" i="8"/>
  <c r="G127" i="8"/>
  <c r="G131" i="8"/>
  <c r="G133" i="8"/>
  <c r="F164" i="8"/>
  <c r="F165" i="8"/>
  <c r="F211" i="9"/>
  <c r="F203" i="9"/>
  <c r="F195" i="9"/>
  <c r="F210" i="9"/>
  <c r="F202" i="9"/>
  <c r="F194" i="9"/>
  <c r="F209" i="9"/>
  <c r="F201" i="9"/>
  <c r="F193" i="9"/>
  <c r="F208" i="9"/>
  <c r="F200" i="9"/>
  <c r="F192" i="9"/>
  <c r="F303" i="9"/>
  <c r="F298" i="9"/>
  <c r="F527" i="9"/>
  <c r="F531" i="9"/>
  <c r="F528" i="9"/>
  <c r="G303" i="9"/>
  <c r="G302" i="9"/>
  <c r="G300" i="9"/>
  <c r="G301" i="9"/>
  <c r="G291" i="9"/>
  <c r="G289" i="9"/>
  <c r="G288" i="9"/>
  <c r="G304" i="9"/>
  <c r="G294" i="9"/>
  <c r="G522" i="9"/>
  <c r="G531" i="9"/>
  <c r="G517" i="9"/>
  <c r="G529" i="9"/>
  <c r="G528" i="9"/>
  <c r="G530" i="9"/>
  <c r="G524" i="9"/>
  <c r="G525" i="9"/>
  <c r="G518" i="9"/>
  <c r="G521" i="9"/>
  <c r="G552" i="9"/>
  <c r="G553" i="9"/>
  <c r="G549" i="9"/>
  <c r="F543" i="9"/>
  <c r="F554" i="9"/>
  <c r="F368" i="19"/>
  <c r="G348" i="9"/>
  <c r="G351" i="9"/>
  <c r="G347" i="9"/>
  <c r="G252" i="19"/>
  <c r="F274" i="19"/>
  <c r="G327" i="19"/>
  <c r="F574" i="19"/>
  <c r="F570" i="19"/>
  <c r="F568" i="19"/>
  <c r="F564" i="19"/>
  <c r="F560" i="19"/>
  <c r="F573" i="19"/>
  <c r="F578" i="19"/>
  <c r="F587" i="19"/>
  <c r="F586" i="19"/>
  <c r="F585" i="19"/>
  <c r="F583" i="19"/>
  <c r="N88" i="30"/>
  <c r="N109" i="31"/>
  <c r="F540" i="9"/>
  <c r="G421" i="9"/>
  <c r="G429" i="9"/>
  <c r="G437" i="9"/>
  <c r="F225" i="9"/>
  <c r="F222" i="9"/>
  <c r="F231" i="9"/>
  <c r="F223" i="9"/>
  <c r="G424" i="9"/>
  <c r="G436" i="9"/>
  <c r="G426" i="9"/>
  <c r="F99" i="8"/>
  <c r="F97" i="8"/>
  <c r="F95" i="8"/>
  <c r="F96" i="8"/>
  <c r="H26" i="22"/>
  <c r="G544" i="9"/>
  <c r="G545" i="9"/>
  <c r="F545" i="9"/>
  <c r="F549" i="9"/>
  <c r="F546" i="9"/>
  <c r="G593" i="19"/>
  <c r="G349" i="9"/>
  <c r="F379" i="19"/>
  <c r="F377" i="19"/>
  <c r="F380" i="19"/>
  <c r="F461" i="19"/>
  <c r="G474" i="19"/>
  <c r="G496" i="19"/>
  <c r="F496" i="19"/>
  <c r="G553" i="19"/>
  <c r="F566" i="19"/>
  <c r="F352" i="9"/>
  <c r="G359" i="9"/>
  <c r="F180" i="8"/>
  <c r="F186" i="8"/>
  <c r="G595" i="19" l="1"/>
  <c r="G588" i="19"/>
  <c r="G576" i="19"/>
  <c r="F576" i="19"/>
  <c r="G374" i="19"/>
  <c r="F374" i="19"/>
  <c r="F577" i="9"/>
  <c r="G577" i="9"/>
  <c r="F570" i="9"/>
  <c r="G532" i="9"/>
  <c r="F532" i="9"/>
  <c r="F475" i="9"/>
  <c r="G453" i="9"/>
  <c r="F440" i="9"/>
  <c r="F360" i="9"/>
  <c r="G360" i="9"/>
  <c r="F353" i="9"/>
  <c r="G353" i="9"/>
  <c r="G343" i="9"/>
  <c r="F343" i="9"/>
  <c r="G305" i="9"/>
  <c r="F249" i="9"/>
  <c r="G227" i="9"/>
  <c r="F227" i="9"/>
  <c r="G214" i="9"/>
  <c r="F179" i="8"/>
  <c r="G167" i="8"/>
  <c r="F155" i="8"/>
  <c r="F129" i="8"/>
  <c r="F100" i="8"/>
  <c r="G100" i="8"/>
  <c r="F58" i="8"/>
  <c r="G440" i="9"/>
  <c r="G77" i="8"/>
  <c r="F77" i="8"/>
  <c r="F588" i="19"/>
  <c r="F214" i="9"/>
  <c r="F555" i="9"/>
  <c r="F305" i="9"/>
  <c r="F167" i="8"/>
  <c r="G129" i="8"/>
  <c r="G555" i="9"/>
  <c r="G155" i="8"/>
  <c r="F381" i="19"/>
</calcChain>
</file>

<file path=xl/sharedStrings.xml><?xml version="1.0" encoding="utf-8"?>
<sst xmlns="http://schemas.openxmlformats.org/spreadsheetml/2006/main" count="4464" uniqueCount="2837">
  <si>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</si>
  <si>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</si>
  <si>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</si>
  <si>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</si>
  <si>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</si>
  <si>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</si>
  <si>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</si>
  <si>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</si>
  <si>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</si>
  <si>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</si>
  <si>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</si>
  <si>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</si>
  <si>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</si>
  <si>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</si>
  <si>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</si>
  <si>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</si>
  <si>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</si>
  <si>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</si>
  <si>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</si>
  <si>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</si>
  <si>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</si>
  <si>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</si>
  <si>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</si>
  <si>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</si>
  <si>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</si>
  <si>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</si>
  <si>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</si>
  <si>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</si>
  <si>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</si>
  <si>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</si>
  <si>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</si>
  <si>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</si>
  <si>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</si>
  <si>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</si>
  <si>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</si>
  <si>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</si>
  <si>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</si>
  <si>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</si>
  <si>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</si>
  <si>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</si>
  <si>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</si>
  <si>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</si>
  <si>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</si>
  <si>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</si>
  <si>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</si>
  <si>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</si>
  <si>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</si>
  <si>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</si>
  <si>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</si>
  <si>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</si>
  <si>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</si>
  <si>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</si>
  <si>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</si>
  <si>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</si>
  <si>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</si>
  <si>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</si>
  <si>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</si>
  <si>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</si>
  <si>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</si>
  <si>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</si>
  <si>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</si>
  <si>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</si>
  <si>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</si>
  <si>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</si>
  <si>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</si>
  <si>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</si>
  <si>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</si>
  <si>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</si>
  <si>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</si>
  <si>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</si>
  <si>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</si>
  <si>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</si>
  <si>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</si>
  <si>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</si>
  <si>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</si>
  <si>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</si>
  <si>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</si>
  <si>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</si>
  <si>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</si>
  <si>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</si>
  <si>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</si>
  <si>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</si>
  <si>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</si>
  <si>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</si>
  <si>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</si>
  <si>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</si>
  <si>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</si>
  <si>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</si>
  <si>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</si>
  <si>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</si>
  <si>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</si>
  <si>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</si>
  <si>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</si>
  <si>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</si>
  <si>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</si>
  <si>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</si>
  <si>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</si>
  <si>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</si>
  <si>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</si>
  <si>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</si>
  <si>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</si>
  <si>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</si>
  <si>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</si>
  <si>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</si>
  <si>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</si>
  <si>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</si>
  <si>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</si>
  <si>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</si>
  <si>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</si>
  <si>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</si>
  <si>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</si>
  <si>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</si>
  <si>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</si>
  <si>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</si>
  <si>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</si>
  <si>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</si>
  <si>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</si>
  <si>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</si>
  <si>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</si>
  <si>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</si>
  <si>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</si>
  <si>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</si>
  <si>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</si>
  <si>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</si>
  <si>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</si>
  <si>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</si>
  <si>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</si>
  <si>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</si>
  <si>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</si>
  <si>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</si>
  <si>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</si>
  <si>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</si>
  <si>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</si>
  <si>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</si>
  <si>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</si>
  <si>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</si>
  <si>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</si>
  <si>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</si>
  <si>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</si>
  <si>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</si>
  <si>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</si>
  <si>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</si>
  <si>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</si>
  <si>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</si>
  <si>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</si>
  <si>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</si>
  <si>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</si>
  <si>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</si>
  <si>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</si>
  <si>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</si>
  <si>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</si>
  <si>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</si>
  <si>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</si>
  <si>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</si>
  <si>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</si>
  <si>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</si>
  <si>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</si>
  <si>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</si>
  <si>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</si>
  <si>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</si>
  <si>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</si>
  <si>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</si>
  <si>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</si>
  <si>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</si>
  <si>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</si>
  <si>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</si>
  <si>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</si>
  <si>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</si>
  <si>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</si>
  <si>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</si>
  <si>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</si>
  <si>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</si>
  <si>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</si>
  <si>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</si>
  <si>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</si>
  <si>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</si>
  <si>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</si>
  <si>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</si>
  <si>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</si>
  <si>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</si>
  <si>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</si>
  <si>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</si>
  <si>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</si>
  <si>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</si>
  <si>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</si>
  <si>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</si>
  <si>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</si>
  <si>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</si>
  <si>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</si>
  <si>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</si>
  <si>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</si>
  <si>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</si>
  <si>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</si>
  <si>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</si>
  <si>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</si>
  <si>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</si>
  <si>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</si>
  <si>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</si>
  <si>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</si>
  <si>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</si>
  <si>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</si>
  <si>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</si>
  <si>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</si>
  <si>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</si>
  <si>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</si>
  <si>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</si>
  <si>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</si>
  <si>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</si>
  <si>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</si>
  <si>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</si>
  <si>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</si>
  <si>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</si>
  <si>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</si>
  <si>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</si>
  <si>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</si>
  <si>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</si>
  <si>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</si>
  <si>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</si>
  <si>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</si>
  <si>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</si>
  <si>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</si>
  <si>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</si>
  <si>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</si>
  <si>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</si>
  <si>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</si>
  <si>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</si>
  <si>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</si>
  <si>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</si>
  <si>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</si>
  <si>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</si>
  <si>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</si>
  <si>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</si>
  <si>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</si>
  <si>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</si>
  <si>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</si>
  <si>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</si>
  <si>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</si>
  <si>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</si>
  <si>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</si>
  <si>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</si>
  <si>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</si>
  <si>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</si>
  <si>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</si>
  <si>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</si>
  <si>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</si>
  <si>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</si>
  <si>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</si>
  <si>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</si>
  <si>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</si>
  <si>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</si>
  <si>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</si>
  <si>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</si>
  <si>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</si>
  <si>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</si>
  <si>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</si>
  <si>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</si>
  <si>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</si>
  <si>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</si>
  <si>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</si>
  <si>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</si>
  <si>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</si>
  <si>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</si>
  <si>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</si>
  <si>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</si>
  <si>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</si>
  <si>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</si>
  <si>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</si>
  <si>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</si>
  <si>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</si>
  <si>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</si>
  <si>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</si>
  <si>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</si>
  <si>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</si>
  <si>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</si>
  <si>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</si>
  <si>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</si>
  <si>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</si>
  <si>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</si>
  <si>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</si>
  <si>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</si>
  <si>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</si>
  <si>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</si>
  <si>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</si>
  <si>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</si>
  <si>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</si>
  <si>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</si>
  <si>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</si>
  <si>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</si>
  <si>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</si>
  <si>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</si>
  <si>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</si>
  <si>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</si>
  <si>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</si>
  <si>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</si>
  <si>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</si>
  <si>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</si>
  <si>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</si>
  <si>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</si>
  <si>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</si>
  <si>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</si>
  <si>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</si>
  <si>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</si>
  <si>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</si>
  <si>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</si>
  <si>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</si>
  <si>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</si>
  <si>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</si>
  <si>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</si>
  <si>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</si>
  <si>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</si>
  <si>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</si>
  <si>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</si>
  <si>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</si>
  <si>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</si>
  <si>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</si>
  <si>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</si>
  <si>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</si>
  <si>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</si>
  <si>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</si>
  <si>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</si>
  <si>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</si>
  <si>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</si>
  <si>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</si>
  <si>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</si>
  <si>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</si>
  <si>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</si>
  <si>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</si>
  <si>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</si>
  <si>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</si>
  <si>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</si>
  <si>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</si>
  <si>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</si>
  <si>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</si>
  <si>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</si>
  <si>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</si>
  <si>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</si>
  <si>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</si>
  <si>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</si>
  <si>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</si>
  <si>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</si>
  <si>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</si>
  <si>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</si>
  <si>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</si>
  <si>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</si>
  <si>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</si>
  <si>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</si>
  <si>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</si>
  <si>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</si>
  <si>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</si>
  <si>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</si>
  <si>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</si>
  <si>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</si>
  <si>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</si>
  <si>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</si>
  <si>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</si>
  <si>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</si>
  <si>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</si>
  <si>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</si>
  <si>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</si>
  <si>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</si>
  <si>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</si>
  <si>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</si>
  <si>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</si>
  <si>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</si>
  <si>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</si>
  <si>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</si>
  <si>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</si>
  <si>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</si>
  <si>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</si>
  <si>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</si>
  <si>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</si>
  <si>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</si>
  <si>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</si>
  <si>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</si>
  <si>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</si>
  <si>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</si>
  <si>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</si>
  <si>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</si>
  <si>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</si>
  <si>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</si>
  <si>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</si>
  <si>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</si>
  <si>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</si>
  <si>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</si>
  <si>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</si>
  <si>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</si>
  <si>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</si>
  <si>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</si>
  <si>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</si>
  <si>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</si>
  <si>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</si>
  <si>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</si>
  <si>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</si>
  <si>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</si>
  <si>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</si>
  <si>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</si>
  <si>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</si>
  <si>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</si>
  <si>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</si>
  <si>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</si>
  <si>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</si>
  <si>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</si>
  <si>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</si>
  <si>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</si>
  <si>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</si>
  <si>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</si>
  <si>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</si>
  <si>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</si>
  <si>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</si>
  <si>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</si>
  <si>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</si>
  <si>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</si>
  <si>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</si>
  <si>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</si>
  <si>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</si>
  <si>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</si>
  <si>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</si>
  <si>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</si>
  <si>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</si>
  <si>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</si>
  <si>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</si>
  <si>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</si>
  <si>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</si>
  <si>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</si>
  <si>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</si>
  <si>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</si>
  <si>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</si>
  <si>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</si>
  <si>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</si>
  <si>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</si>
  <si>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</si>
  <si>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</si>
  <si>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</si>
  <si>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</si>
  <si>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</si>
  <si>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</si>
  <si>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</si>
  <si>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</si>
  <si>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</si>
  <si>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</si>
  <si>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</si>
  <si>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</si>
  <si>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</si>
  <si>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</si>
  <si>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</si>
  <si>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</si>
  <si>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</si>
  <si>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</si>
  <si>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</si>
  <si>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</si>
  <si>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</si>
  <si>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</si>
  <si>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</si>
  <si>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</si>
  <si>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</si>
  <si>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</si>
  <si>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</si>
  <si>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</si>
  <si>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</si>
  <si>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</si>
  <si>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</si>
  <si>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</si>
  <si>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</si>
  <si>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</si>
  <si>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</si>
  <si>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</si>
  <si>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</si>
  <si>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</si>
  <si>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</si>
  <si>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</si>
  <si>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</si>
  <si>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</si>
  <si>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</si>
  <si>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</si>
  <si>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</si>
  <si>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</si>
  <si>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</si>
  <si>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</si>
  <si>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</si>
  <si>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</si>
  <si>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</si>
  <si>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</si>
  <si>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</si>
  <si>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</si>
  <si>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</si>
  <si>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</si>
  <si>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</si>
  <si>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</si>
  <si>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</si>
  <si>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</si>
  <si>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</si>
  <si>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</si>
  <si>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</si>
  <si>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</si>
  <si>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</si>
  <si>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</si>
  <si>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</si>
  <si>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</si>
  <si>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</si>
  <si>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</si>
  <si>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</si>
  <si>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</si>
  <si>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</si>
  <si>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</si>
  <si>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</si>
  <si>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</si>
  <si>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</si>
  <si>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</si>
  <si>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</si>
  <si>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</si>
  <si>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</si>
  <si>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</si>
  <si>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</si>
  <si>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</si>
  <si>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</si>
  <si>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</si>
  <si>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</si>
  <si>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</si>
  <si>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</si>
  <si>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</si>
  <si>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</si>
  <si>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</si>
  <si>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</si>
  <si>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</si>
  <si>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</si>
  <si>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</si>
  <si>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</si>
  <si>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</si>
  <si>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</si>
  <si>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</si>
  <si>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</si>
  <si>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</si>
  <si>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</si>
  <si>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</si>
  <si>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</si>
  <si>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</si>
  <si>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</si>
  <si>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</si>
  <si>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</si>
  <si>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</si>
  <si>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</si>
  <si>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</si>
  <si>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</si>
  <si>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</si>
  <si>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</si>
  <si>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</si>
  <si>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</si>
  <si>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</si>
  <si>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</si>
  <si>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</si>
  <si>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</si>
  <si>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</si>
  <si>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</si>
  <si>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</si>
  <si>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</si>
  <si>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</si>
  <si>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</si>
  <si>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</si>
  <si>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</si>
  <si>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</si>
  <si>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</si>
  <si>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</si>
  <si>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</si>
  <si>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</si>
  <si>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</si>
  <si>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</si>
  <si>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</si>
  <si>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</si>
  <si>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</si>
  <si>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</si>
  <si>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</si>
  <si>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</si>
  <si>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</si>
  <si>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</si>
  <si>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</si>
  <si>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</si>
  <si>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</si>
  <si>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</si>
  <si>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</si>
  <si>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</si>
  <si>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</si>
  <si>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</si>
  <si>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</si>
  <si>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</si>
  <si>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</si>
  <si>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</si>
  <si>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</si>
  <si>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</si>
  <si>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</si>
  <si>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</si>
  <si>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</si>
  <si>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</si>
  <si>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</si>
  <si>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</si>
  <si>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</si>
  <si>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</si>
  <si>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</si>
  <si>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</si>
  <si>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</si>
  <si>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</si>
  <si>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</si>
  <si>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</si>
  <si>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</si>
  <si>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</si>
  <si>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</si>
  <si>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</si>
  <si>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</si>
  <si>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</si>
  <si>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</si>
  <si>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</si>
  <si>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</si>
  <si>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</si>
  <si>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</si>
  <si>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</si>
  <si>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</si>
  <si>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</si>
  <si>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</si>
  <si>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</si>
  <si>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</si>
  <si>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</si>
  <si>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</si>
  <si>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</si>
  <si>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</si>
  <si>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</si>
  <si>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</si>
  <si>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</si>
  <si>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</si>
  <si>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</si>
  <si>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</si>
  <si>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</si>
  <si>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</si>
  <si>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</si>
  <si>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</si>
  <si>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</si>
  <si>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</si>
  <si>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</si>
  <si>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</si>
  <si>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</si>
  <si>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</si>
  <si>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</si>
  <si>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</si>
  <si>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</si>
  <si>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</si>
  <si>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</si>
  <si>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</si>
  <si>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</si>
  <si>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</si>
  <si>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</si>
  <si>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</si>
  <si>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</si>
  <si>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</si>
  <si>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</si>
  <si>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</si>
  <si>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</si>
  <si>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</si>
  <si>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</si>
  <si>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</si>
  <si>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</si>
  <si>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</si>
  <si>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</si>
  <si>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</si>
  <si>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</si>
  <si>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</si>
  <si>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</si>
  <si>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</si>
  <si>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</si>
  <si>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</si>
  <si>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</si>
  <si>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</si>
  <si>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</si>
  <si>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</si>
  <si>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</si>
  <si>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</si>
  <si>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</si>
  <si>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</si>
  <si>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</si>
  <si>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</si>
  <si>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</si>
  <si>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</si>
  <si>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</si>
  <si>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</si>
  <si>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</si>
  <si>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</si>
  <si>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</si>
  <si>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</si>
  <si>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</si>
  <si>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</si>
  <si>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</si>
  <si>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</si>
  <si>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</si>
  <si>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</si>
  <si>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</si>
  <si>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</si>
  <si>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</si>
  <si>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</si>
  <si>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</si>
  <si>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</si>
  <si>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</si>
  <si>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</si>
  <si>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</si>
  <si>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</si>
  <si>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</si>
  <si>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</si>
  <si>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</si>
  <si>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</si>
  <si>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</si>
  <si>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</si>
  <si>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</si>
  <si>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</si>
  <si>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</si>
  <si>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</si>
  <si>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</si>
  <si>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</si>
  <si>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</si>
  <si>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</si>
  <si>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</si>
  <si>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</si>
  <si>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</si>
  <si>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</si>
  <si>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</si>
  <si>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</si>
  <si>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</si>
  <si>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</si>
  <si>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</si>
  <si>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</si>
  <si>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</si>
  <si>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</si>
  <si>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</si>
  <si>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</si>
  <si>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</si>
  <si>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</si>
  <si>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</si>
  <si>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</si>
  <si>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</si>
  <si>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</si>
  <si>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</si>
  <si>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</si>
  <si>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</si>
  <si>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</si>
  <si>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</si>
  <si>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</si>
  <si>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</si>
  <si>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</si>
  <si>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</si>
  <si>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</si>
  <si>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</si>
  <si>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</si>
  <si>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</si>
  <si>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</si>
  <si>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</si>
  <si>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</si>
  <si>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</si>
  <si>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</si>
  <si>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</si>
  <si>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</si>
  <si>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</si>
  <si>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</si>
  <si>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</si>
  <si>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</si>
  <si>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</si>
  <si>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</si>
  <si>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</si>
  <si>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</si>
  <si>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</si>
  <si>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</si>
  <si>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</si>
  <si>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</si>
  <si>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</si>
  <si>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</si>
  <si>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</si>
  <si>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</si>
  <si>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</si>
  <si>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</si>
  <si>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</si>
  <si>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</si>
  <si>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</si>
  <si>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</si>
  <si>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</si>
  <si>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</si>
  <si>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</si>
  <si>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</si>
  <si>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</si>
  <si>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</si>
  <si>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</si>
  <si>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</si>
  <si>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</si>
  <si>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</si>
  <si>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</si>
  <si>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</si>
  <si>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</si>
  <si>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</si>
  <si>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</si>
  <si>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</si>
  <si>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</si>
  <si>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</si>
  <si>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</si>
  <si>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</si>
  <si>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</si>
  <si>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</si>
  <si>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</si>
  <si>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</si>
  <si>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</si>
  <si>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</si>
  <si>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</si>
  <si>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</si>
  <si>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</si>
  <si>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</si>
  <si>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</si>
  <si>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</si>
  <si>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</si>
  <si>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</si>
  <si>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</si>
  <si>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</si>
  <si>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</si>
  <si>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</si>
  <si>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</si>
  <si>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</si>
  <si>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</si>
  <si>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</si>
  <si>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</si>
  <si>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</si>
  <si>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</si>
  <si>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</si>
  <si>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</si>
  <si>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</si>
  <si>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</si>
  <si>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</si>
  <si>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</si>
  <si>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</si>
  <si>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</si>
  <si>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</si>
  <si>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</si>
  <si>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</si>
  <si>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</si>
  <si>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</si>
  <si>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</si>
  <si>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</si>
  <si>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</si>
  <si>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</si>
  <si>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</si>
  <si>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</si>
  <si>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</si>
  <si>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</si>
  <si>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</si>
  <si>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</si>
  <si>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</si>
  <si>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</si>
  <si>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</si>
  <si>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</si>
  <si>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</si>
  <si>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</si>
  <si>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</si>
  <si>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</si>
  <si>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</si>
  <si>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</si>
  <si>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</si>
  <si>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</si>
  <si>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</si>
  <si>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</si>
  <si>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</si>
  <si>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</si>
  <si>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</si>
  <si>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</si>
  <si>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</si>
  <si>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</si>
  <si>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</si>
  <si>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</si>
  <si>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</si>
  <si>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</si>
  <si>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</si>
  <si>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</si>
  <si>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</si>
  <si>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</si>
  <si>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</si>
  <si>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</si>
  <si>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</si>
  <si>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</si>
  <si>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</si>
  <si>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</si>
  <si>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</si>
  <si>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</si>
  <si>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</si>
  <si>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</si>
  <si>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</si>
  <si>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</si>
  <si>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</si>
  <si>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</si>
  <si>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</si>
  <si>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</si>
  <si>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</si>
  <si>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</si>
  <si>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</si>
  <si>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</si>
  <si>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</si>
  <si>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</si>
  <si>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</si>
  <si>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</si>
  <si>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</si>
  <si>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</si>
  <si>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</si>
  <si>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</si>
  <si>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</si>
  <si>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</si>
  <si>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</si>
  <si>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</si>
  <si>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</si>
  <si>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</si>
  <si>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</si>
  <si>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</si>
  <si>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</si>
  <si>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</si>
  <si>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</si>
  <si>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</si>
  <si>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</si>
  <si>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</si>
  <si>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</si>
  <si>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</si>
  <si>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</si>
  <si>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</si>
  <si>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</si>
  <si>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</si>
  <si>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</si>
  <si>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</si>
  <si>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</si>
  <si>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</si>
  <si>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</si>
  <si>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</si>
  <si>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</si>
  <si>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</si>
  <si>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</si>
  <si>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</si>
  <si>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</si>
  <si>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</si>
  <si>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</si>
  <si>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</si>
  <si>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</si>
  <si>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</si>
  <si>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</si>
  <si>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</si>
  <si>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</si>
  <si>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</si>
  <si>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</si>
  <si>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</si>
  <si>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</si>
  <si>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</si>
  <si>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</si>
  <si>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</si>
  <si>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</si>
  <si>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</si>
  <si>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</si>
  <si>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</si>
  <si>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</si>
  <si>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</si>
  <si>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</si>
  <si>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</si>
  <si>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</si>
  <si>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</si>
  <si>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</si>
  <si>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</si>
  <si>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</si>
  <si>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</si>
  <si>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</si>
  <si>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</si>
  <si>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</si>
  <si>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</si>
  <si>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</si>
  <si>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</si>
  <si>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</si>
  <si>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</si>
  <si>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</si>
  <si>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</si>
  <si>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</si>
  <si>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</si>
  <si>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</si>
  <si>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</si>
  <si>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</si>
  <si>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</si>
  <si>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</si>
  <si>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</si>
  <si>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</si>
  <si>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</si>
  <si>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</si>
  <si>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</si>
  <si>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</si>
  <si>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</si>
  <si>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</si>
  <si>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</si>
  <si>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</si>
  <si>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</si>
  <si>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</si>
  <si>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</si>
  <si>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</si>
  <si>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</si>
  <si>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</si>
  <si>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</si>
  <si>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</si>
  <si>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</si>
  <si>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</si>
  <si>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</si>
  <si>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</si>
  <si>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</si>
  <si>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</si>
  <si>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</si>
  <si>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</si>
  <si>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</si>
  <si>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</si>
  <si>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</si>
  <si>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</si>
  <si>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</si>
  <si>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</si>
  <si>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</si>
  <si>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</si>
  <si>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</si>
  <si>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</si>
  <si>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</si>
  <si>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</si>
  <si>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</si>
  <si>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</si>
  <si>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</si>
  <si>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</si>
  <si>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</si>
  <si>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</si>
  <si>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</si>
  <si>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</si>
  <si>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</si>
  <si>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</si>
  <si>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</si>
  <si>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</si>
  <si>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</si>
  <si>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</si>
  <si>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</si>
  <si>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</si>
  <si>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</si>
  <si>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</si>
  <si>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</si>
  <si>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</si>
  <si>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</si>
  <si>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</si>
  <si>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</si>
  <si>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</si>
  <si>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</si>
  <si>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</si>
  <si>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</si>
  <si>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</si>
  <si>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</si>
  <si>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</si>
  <si>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</si>
  <si>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</si>
  <si>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</si>
  <si>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</si>
  <si>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</si>
  <si>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</si>
  <si>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</si>
  <si>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</si>
  <si>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</si>
  <si>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</si>
  <si>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</si>
  <si>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</si>
  <si>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</si>
  <si>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</si>
  <si>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</si>
  <si>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</si>
  <si>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</si>
  <si>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</si>
  <si>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</si>
  <si>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</si>
  <si>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</si>
  <si>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</si>
  <si>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</si>
  <si>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</si>
  <si>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</si>
  <si>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</si>
  <si>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</si>
  <si>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</si>
  <si>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</si>
  <si>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</si>
  <si>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</si>
  <si>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</si>
  <si>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</si>
  <si>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</si>
  <si>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</si>
  <si>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</si>
  <si>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</si>
  <si>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</si>
  <si>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</si>
  <si>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</si>
  <si>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</si>
  <si>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</si>
  <si>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</si>
  <si>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</si>
  <si>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</si>
  <si>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</si>
  <si>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</si>
  <si>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</si>
  <si>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</si>
  <si>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</si>
  <si>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</si>
  <si>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</si>
  <si>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</si>
  <si>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</si>
  <si>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</si>
  <si>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</si>
  <si>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</si>
  <si>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</si>
  <si>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</si>
  <si>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</si>
  <si>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</si>
  <si>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</si>
  <si>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</si>
  <si>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</si>
  <si>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</si>
  <si>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</si>
  <si>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</si>
  <si>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</si>
  <si>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</si>
  <si>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</si>
  <si>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</si>
  <si>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</si>
  <si>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</si>
  <si>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</si>
  <si>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</si>
  <si>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</si>
  <si>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</si>
  <si>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</si>
  <si>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</si>
  <si>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</si>
  <si>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</si>
  <si>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</si>
  <si>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</si>
  <si>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</si>
  <si>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</si>
  <si>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</si>
  <si>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</si>
  <si>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</si>
  <si>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</si>
  <si>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</si>
  <si>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</si>
  <si>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</si>
  <si>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</si>
  <si>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</si>
  <si>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</si>
  <si>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</si>
  <si>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</si>
  <si>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</si>
  <si>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</si>
  <si>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</si>
  <si>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</si>
  <si>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</si>
  <si>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</si>
  <si>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</si>
  <si>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</si>
  <si>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</si>
  <si>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</si>
  <si>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</si>
  <si>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</si>
  <si>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</si>
  <si>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</si>
  <si>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</si>
  <si>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</si>
  <si>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</si>
  <si>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</si>
  <si>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</si>
  <si>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</si>
  <si>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</si>
  <si>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</si>
  <si>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</si>
  <si>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</si>
  <si>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</si>
  <si>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</si>
  <si>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</si>
  <si>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</si>
  <si>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</si>
  <si>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</si>
  <si>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</si>
  <si>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</si>
  <si>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</si>
  <si>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</si>
  <si>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</si>
  <si>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</si>
  <si>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</si>
  <si>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</si>
  <si>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</si>
  <si>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</si>
  <si>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</si>
  <si>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</si>
  <si>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</si>
  <si>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</si>
  <si>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</si>
  <si>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</si>
  <si>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</si>
  <si>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</si>
  <si>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</si>
  <si>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</si>
  <si>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</si>
  <si>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</si>
  <si>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</si>
  <si>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</si>
  <si>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</si>
  <si>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</si>
  <si>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</si>
  <si>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</si>
  <si>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</si>
  <si>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</si>
  <si>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</si>
  <si>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</si>
  <si>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</si>
  <si>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</si>
  <si>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</si>
  <si>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</si>
  <si>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</si>
  <si>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</si>
  <si>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</si>
  <si>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</si>
  <si>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</si>
  <si>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</si>
  <si>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</si>
  <si>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</si>
  <si>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</si>
  <si>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</si>
  <si>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</si>
  <si>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</si>
  <si>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</si>
  <si>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</si>
  <si>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</si>
  <si>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</si>
  <si>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</si>
  <si>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</si>
  <si>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</si>
  <si>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</si>
  <si>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</si>
  <si>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</si>
  <si>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</si>
  <si>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</si>
  <si>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</si>
  <si>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</si>
  <si>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</si>
  <si>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</si>
  <si>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</si>
  <si>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</si>
  <si>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</si>
  <si>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</si>
  <si>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</si>
  <si>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</si>
  <si>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</si>
  <si>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</si>
  <si>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</si>
  <si>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</si>
  <si>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</si>
  <si>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</si>
  <si>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</si>
  <si>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</si>
  <si>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</si>
  <si>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</si>
  <si>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</si>
  <si>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</si>
  <si>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</si>
  <si>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</si>
  <si>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</si>
  <si>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</si>
  <si>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</si>
  <si>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</si>
  <si>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</si>
  <si>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</si>
  <si>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</si>
  <si>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</si>
  <si>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</si>
  <si>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</si>
  <si>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</si>
  <si>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</si>
  <si>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</si>
  <si>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</si>
  <si>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</si>
  <si>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</si>
  <si>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</si>
  <si>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</si>
  <si>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</si>
  <si>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</si>
  <si>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</si>
  <si>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</si>
  <si>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</si>
  <si>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</si>
  <si>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</si>
  <si>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</si>
  <si>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</si>
  <si>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</si>
  <si>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</si>
  <si>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</si>
  <si>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</si>
  <si>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</si>
  <si>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</si>
  <si>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</si>
  <si>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</si>
  <si>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</si>
  <si>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</si>
  <si>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</si>
  <si>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</si>
  <si>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</si>
  <si>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</si>
  <si>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</si>
  <si>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</si>
  <si>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</si>
  <si>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</si>
  <si>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</si>
  <si>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</si>
  <si>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</si>
  <si>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</si>
  <si>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</si>
  <si>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</si>
  <si>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</si>
  <si>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</si>
  <si>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</si>
  <si>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</si>
  <si>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</si>
  <si>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</si>
  <si>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</si>
  <si>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</si>
  <si>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</si>
  <si>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</si>
  <si>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</si>
  <si>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</si>
  <si>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</si>
  <si>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</si>
  <si>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</si>
  <si>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</si>
  <si>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</si>
  <si>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</si>
  <si>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</si>
  <si>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</si>
  <si>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</si>
  <si>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</si>
  <si>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</si>
  <si>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</si>
  <si>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</si>
  <si>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</si>
  <si>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</si>
  <si>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</si>
  <si>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</si>
  <si>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</si>
  <si>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</si>
  <si>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</si>
  <si>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</si>
  <si>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</si>
  <si>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</si>
  <si>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</si>
  <si>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</si>
  <si>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</si>
  <si>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</si>
  <si>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</si>
  <si>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</si>
  <si>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</si>
  <si>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</si>
  <si>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</si>
  <si>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</si>
  <si>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</si>
  <si>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</si>
  <si>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</si>
  <si>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</si>
  <si>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</si>
  <si>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</si>
  <si>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</si>
  <si>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</si>
  <si>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</si>
  <si>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</si>
  <si>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</si>
  <si>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</si>
  <si>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</si>
  <si>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</si>
  <si>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</si>
  <si>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</si>
  <si>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</si>
  <si>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</si>
  <si>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</si>
  <si>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</si>
  <si>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</si>
  <si>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</si>
  <si>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</si>
  <si>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</si>
  <si>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</si>
  <si>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</si>
  <si>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</si>
  <si>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</si>
  <si>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</si>
  <si>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</si>
  <si>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</si>
  <si>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</si>
  <si>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</si>
  <si>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</si>
  <si>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</si>
  <si>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</si>
  <si>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</si>
  <si>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</si>
  <si>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</si>
  <si>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</si>
  <si>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</si>
  <si>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</si>
  <si>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</si>
  <si>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</si>
  <si>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</si>
  <si>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</si>
  <si>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</si>
  <si>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</si>
  <si>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</si>
  <si>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</si>
  <si>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</si>
  <si>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</si>
  <si>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</si>
  <si>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</si>
  <si>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</si>
  <si>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</si>
  <si>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</si>
  <si>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</si>
  <si>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</si>
  <si>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</si>
  <si>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</si>
  <si>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</si>
  <si>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</si>
  <si>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</si>
  <si>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</si>
  <si>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</si>
  <si>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</si>
  <si>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</si>
  <si>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</si>
  <si>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</si>
  <si>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</si>
  <si>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</si>
  <si>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</si>
  <si>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</si>
  <si>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</si>
  <si>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</si>
  <si>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</si>
  <si>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</si>
  <si>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</si>
  <si>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</si>
  <si>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</si>
  <si>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</si>
  <si>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</si>
  <si>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</si>
  <si>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</si>
  <si>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</si>
  <si>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</si>
  <si>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</si>
  <si>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</si>
  <si>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</si>
  <si>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</si>
  <si>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</si>
  <si>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</si>
  <si>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</si>
  <si>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</si>
  <si>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</si>
  <si>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</si>
  <si>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</si>
  <si>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</si>
  <si>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</si>
  <si>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</si>
  <si>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</si>
  <si>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</si>
  <si>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</si>
  <si>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</si>
  <si>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</si>
  <si>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</si>
  <si>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</si>
  <si>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</si>
  <si>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</si>
  <si>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</si>
  <si>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</si>
  <si>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</si>
  <si>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</si>
  <si>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</si>
  <si>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</si>
  <si>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</si>
  <si>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</si>
  <si>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</si>
  <si>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</si>
  <si>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</si>
  <si>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</si>
  <si>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</si>
  <si>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</si>
  <si>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</si>
  <si>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</si>
  <si>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</si>
  <si>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</si>
  <si>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</si>
  <si>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</si>
  <si>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</si>
  <si>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</si>
  <si>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</si>
  <si>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</si>
  <si>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</si>
  <si>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</si>
  <si>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</si>
  <si>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</si>
  <si>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</si>
  <si>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</si>
  <si>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</si>
  <si>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</si>
  <si>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</si>
  <si>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</si>
  <si>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</si>
  <si>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</si>
  <si>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</si>
  <si>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</si>
  <si>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</si>
  <si>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</si>
  <si>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</si>
  <si>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</si>
  <si>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</si>
  <si>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</si>
  <si>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</si>
  <si>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</si>
  <si>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</si>
  <si>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</si>
  <si>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</si>
  <si>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</si>
  <si>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</si>
  <si>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</si>
  <si>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</si>
  <si>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</si>
  <si>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</si>
  <si>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</si>
  <si>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</si>
  <si>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</si>
  <si>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</si>
  <si>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</si>
  <si>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</si>
  <si>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</si>
  <si>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</si>
  <si>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</si>
  <si>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</si>
  <si>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</si>
  <si>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</si>
  <si>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</si>
  <si>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</si>
  <si>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</si>
  <si>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</si>
  <si>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</si>
  <si>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</si>
  <si>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</si>
  <si>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</si>
  <si>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</si>
  <si>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</si>
  <si>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</si>
  <si>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</si>
  <si>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</si>
  <si>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</si>
  <si>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</si>
  <si>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</si>
  <si>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</si>
  <si>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</si>
  <si>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</si>
  <si>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</si>
  <si>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</si>
  <si>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</si>
  <si>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</si>
  <si>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</si>
  <si>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</si>
  <si>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</si>
  <si>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</si>
  <si>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</si>
  <si>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</si>
  <si>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</si>
  <si>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</si>
  <si>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</si>
  <si>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</si>
  <si>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</si>
  <si>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</si>
  <si>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</si>
  <si>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</si>
  <si>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</si>
  <si>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</si>
  <si>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</si>
  <si>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</si>
  <si>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</si>
  <si>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</si>
  <si>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</si>
  <si>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</si>
  <si>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</si>
  <si>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</si>
  <si>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</si>
  <si>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</si>
  <si>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</si>
  <si>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</si>
  <si>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</si>
  <si>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</si>
  <si>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</si>
  <si>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</si>
  <si>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</si>
  <si>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</si>
  <si>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</si>
  <si>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</si>
  <si>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</si>
  <si>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</si>
  <si>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</si>
  <si>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</si>
  <si>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</si>
  <si>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</si>
  <si>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</si>
  <si>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</si>
  <si>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</si>
  <si>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</si>
  <si>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</si>
  <si>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</si>
  <si>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</si>
  <si>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</si>
  <si>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</si>
  <si>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</si>
  <si>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</si>
  <si>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</si>
  <si>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</si>
  <si>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</si>
  <si>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</si>
  <si>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</si>
  <si>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</si>
  <si>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</si>
  <si>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</si>
  <si>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</si>
  <si>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</si>
  <si>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</si>
  <si>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</si>
  <si>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</si>
  <si>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</si>
  <si>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</si>
  <si>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</si>
  <si>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</si>
  <si>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</si>
  <si>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</si>
  <si>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</si>
  <si>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</si>
  <si>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</si>
  <si>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</si>
  <si>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</si>
  <si>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</si>
  <si>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</si>
  <si>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</si>
  <si>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</si>
  <si>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</si>
  <si>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</si>
  <si>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</si>
  <si>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</si>
  <si>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</si>
  <si>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</si>
  <si>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</si>
  <si>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</si>
  <si>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</si>
  <si>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</si>
  <si>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</si>
  <si>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</si>
  <si>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</si>
  <si>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</si>
  <si>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</si>
  <si>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</si>
  <si>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</si>
  <si>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</si>
  <si>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</si>
  <si>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</si>
  <si>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</si>
  <si>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</si>
  <si>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</si>
  <si>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</si>
  <si>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</si>
  <si>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</si>
  <si>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</si>
  <si>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</si>
  <si>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</si>
  <si>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</si>
  <si>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</si>
  <si>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</si>
  <si>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</si>
  <si>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</si>
  <si>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</si>
  <si>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</si>
  <si>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</si>
  <si>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</si>
  <si>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</si>
  <si>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</si>
  <si>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</si>
  <si>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</si>
  <si>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</si>
  <si>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</si>
  <si>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</si>
  <si>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</si>
  <si>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</si>
  <si>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</si>
  <si>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</si>
  <si>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</si>
  <si>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</si>
  <si>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</si>
  <si>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</si>
  <si>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</si>
  <si>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</si>
  <si>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</si>
  <si>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</si>
  <si>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</si>
  <si>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</si>
  <si>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</si>
  <si>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</si>
  <si>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</si>
  <si>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</si>
  <si>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</si>
  <si>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</si>
  <si>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</si>
  <si>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</si>
  <si>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</si>
  <si>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</si>
  <si>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</si>
  <si>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</si>
  <si>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</si>
  <si>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</si>
  <si>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</si>
  <si>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</si>
  <si>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</si>
  <si>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</si>
  <si>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</si>
  <si>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</si>
  <si>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</si>
  <si>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</si>
  <si>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</si>
  <si>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</si>
  <si>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</si>
  <si>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</si>
  <si>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</si>
  <si>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</si>
  <si>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</si>
  <si>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</si>
  <si>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</si>
  <si>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</si>
  <si>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</si>
  <si>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</si>
  <si>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</si>
  <si>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</si>
  <si>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</si>
  <si>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</si>
  <si>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</si>
  <si>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</si>
  <si>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</si>
  <si>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</si>
  <si>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</si>
  <si>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</si>
  <si>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</si>
  <si>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</si>
  <si>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</si>
  <si>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</si>
  <si>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</si>
  <si>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</si>
  <si>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</si>
  <si>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</si>
  <si>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</si>
  <si>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</si>
  <si>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</si>
  <si>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</si>
  <si>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</si>
  <si>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</si>
  <si>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</si>
  <si>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</si>
  <si>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</si>
  <si>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</si>
  <si>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</si>
  <si>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</si>
  <si>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</si>
  <si>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</si>
  <si>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</si>
  <si>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</si>
  <si>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</si>
  <si>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</si>
  <si>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</si>
  <si>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</si>
  <si>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</si>
  <si>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</si>
  <si>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</si>
  <si>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</si>
  <si>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</si>
  <si>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</si>
  <si>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</si>
  <si>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</si>
  <si>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</si>
  <si>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</si>
  <si>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</si>
  <si>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</si>
  <si>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</si>
  <si>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</si>
  <si>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</si>
  <si>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</si>
  <si>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</si>
  <si>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</si>
  <si>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</si>
  <si>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</si>
  <si>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</si>
  <si>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</si>
  <si>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</si>
  <si>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</si>
  <si>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</si>
  <si>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</si>
  <si>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</si>
  <si>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</si>
  <si>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</si>
  <si>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</si>
  <si>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</si>
  <si>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</si>
  <si>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</si>
  <si>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</si>
  <si>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</si>
  <si>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</si>
  <si>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</si>
  <si>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</si>
  <si>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</si>
  <si>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</si>
  <si>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</si>
  <si>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</si>
  <si>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</si>
  <si>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</si>
  <si>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</si>
  <si>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</si>
  <si>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</si>
  <si>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</si>
  <si>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</si>
  <si>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</si>
  <si>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</si>
  <si>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</si>
  <si>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</si>
  <si>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</si>
  <si>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</si>
  <si>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</si>
  <si>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</si>
  <si>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</si>
  <si>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</si>
  <si>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</si>
  <si>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</si>
  <si>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</si>
  <si>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</si>
  <si>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</si>
  <si>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</si>
  <si>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</si>
  <si>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</si>
  <si>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</si>
  <si>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</si>
  <si>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</si>
  <si>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</si>
  <si>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</si>
  <si>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</si>
  <si>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</si>
  <si>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</si>
  <si>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</si>
  <si>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</si>
  <si>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</si>
  <si>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</si>
  <si>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</si>
  <si>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</si>
  <si>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</si>
  <si>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</si>
  <si>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</si>
  <si>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</si>
  <si>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</si>
  <si>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</si>
  <si>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</si>
  <si>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</si>
  <si>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</si>
  <si>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</si>
  <si>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</si>
  <si>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</si>
  <si>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</si>
  <si>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</si>
  <si>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</si>
  <si>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</si>
  <si>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</si>
  <si>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</si>
  <si>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</si>
  <si>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</si>
  <si>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</si>
  <si>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</si>
  <si>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</si>
  <si>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</si>
  <si>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</si>
  <si>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</si>
  <si>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</si>
  <si>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</si>
  <si>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</si>
  <si>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</si>
  <si>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</si>
  <si>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</si>
  <si>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</si>
  <si>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</si>
  <si>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</si>
  <si>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</si>
  <si>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</si>
  <si>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</si>
  <si>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</si>
  <si>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</si>
  <si>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</si>
  <si>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</si>
  <si>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</si>
  <si>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</si>
  <si>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</si>
  <si>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</si>
  <si>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</si>
  <si>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</si>
  <si>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</si>
  <si>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</si>
  <si>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</si>
  <si>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</si>
  <si>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</si>
  <si>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</si>
  <si>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</si>
  <si>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</si>
  <si>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</si>
  <si>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</si>
  <si>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</si>
  <si>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</si>
  <si>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</si>
  <si>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</si>
  <si>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</si>
  <si>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</si>
  <si>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</si>
  <si>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</si>
  <si>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</si>
  <si>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</si>
  <si>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</si>
  <si>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</si>
  <si>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</si>
  <si>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</si>
  <si>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</si>
  <si>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</si>
  <si>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</si>
  <si>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</si>
  <si>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</si>
  <si>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</si>
  <si>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</si>
  <si>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</si>
  <si>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</si>
  <si>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</si>
  <si>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</si>
  <si>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</si>
  <si>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</si>
  <si>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</si>
  <si>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</si>
  <si>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</si>
  <si>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</si>
  <si>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</si>
  <si>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</si>
  <si>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</si>
  <si>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</si>
  <si>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</si>
  <si>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</si>
  <si>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</si>
  <si>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</si>
  <si>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</si>
  <si>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</si>
  <si>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</si>
  <si>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</si>
  <si>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</si>
  <si>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</si>
  <si>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</si>
  <si>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</si>
  <si>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</si>
  <si>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</si>
  <si>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</si>
  <si>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</si>
  <si>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</si>
  <si>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</si>
  <si>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</si>
  <si>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</si>
  <si>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</si>
  <si>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</si>
  <si>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</si>
  <si>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</si>
  <si>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</si>
  <si>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</si>
  <si>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</si>
  <si>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</si>
  <si>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</si>
  <si>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</si>
  <si>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</si>
  <si>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</si>
  <si>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</si>
  <si>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</si>
  <si>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</si>
  <si>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</si>
  <si>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</si>
  <si>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</si>
  <si>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</si>
  <si>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</si>
  <si>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</si>
  <si>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</si>
  <si>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</si>
  <si>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</si>
  <si>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</si>
  <si>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</si>
  <si>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</si>
  <si>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</si>
  <si>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</si>
  <si>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</si>
  <si>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</si>
  <si>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</si>
  <si>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</si>
  <si>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</si>
  <si>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</si>
  <si>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</si>
  <si>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</si>
  <si>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</si>
  <si>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</si>
  <si>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</si>
  <si>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</si>
  <si>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</si>
  <si>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</si>
  <si>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</si>
  <si>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</si>
  <si>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</si>
  <si>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</si>
  <si>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</si>
  <si>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</si>
  <si>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</si>
  <si>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</si>
  <si>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</si>
  <si>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</si>
  <si>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</si>
  <si>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</si>
  <si>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</si>
  <si>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</si>
  <si>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</si>
  <si>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</si>
  <si>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</si>
  <si>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</si>
  <si>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</si>
  <si>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</si>
  <si>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</si>
  <si>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</si>
  <si>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</si>
  <si>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</si>
  <si>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</si>
  <si>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</si>
  <si>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</si>
  <si>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</si>
  <si>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</si>
  <si>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</si>
  <si>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</si>
  <si>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</si>
  <si>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</si>
  <si>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</si>
  <si>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</si>
  <si>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</si>
  <si>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</si>
  <si>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</si>
  <si>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</si>
  <si>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</si>
  <si>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</si>
  <si>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</si>
  <si>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</si>
  <si>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</si>
  <si>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</si>
  <si>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</si>
  <si>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</si>
  <si>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</si>
  <si>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</si>
  <si>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</si>
  <si>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</si>
  <si>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</si>
  <si>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</si>
  <si>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</si>
  <si>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</si>
  <si>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</si>
  <si>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</si>
  <si>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</si>
  <si>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</si>
  <si>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</si>
  <si>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</si>
  <si>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</si>
  <si>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</si>
  <si>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</si>
  <si>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</si>
  <si>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</si>
  <si>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</si>
  <si>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</si>
  <si>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</si>
  <si>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</si>
  <si>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</si>
  <si>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</si>
  <si>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</si>
  <si>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</si>
  <si>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</si>
  <si>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</si>
  <si>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</si>
  <si>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</si>
  <si>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</si>
  <si>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</si>
  <si>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</si>
  <si>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</si>
  <si>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</si>
  <si>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</si>
  <si>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</si>
  <si>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</si>
  <si>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</si>
  <si>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</si>
  <si>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</si>
  <si>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</si>
  <si>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</si>
  <si>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</si>
  <si>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</si>
  <si>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</si>
  <si>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</si>
  <si>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</si>
  <si>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</si>
  <si>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</si>
  <si>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</si>
  <si>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</si>
  <si>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</si>
  <si>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</si>
  <si>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</si>
  <si>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</si>
  <si>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</si>
  <si>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</si>
  <si>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</si>
  <si>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</si>
  <si>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</si>
  <si>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</si>
  <si>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</si>
  <si>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</si>
  <si>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</si>
  <si>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</si>
  <si>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</si>
  <si>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</si>
  <si>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</si>
  <si>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</si>
  <si>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</si>
  <si>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</si>
  <si>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</si>
  <si>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</si>
  <si>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</si>
  <si>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</si>
  <si>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</si>
  <si>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</si>
  <si>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</si>
  <si>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</si>
  <si>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</si>
  <si>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</si>
  <si>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</si>
  <si>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</si>
  <si>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</si>
  <si>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</si>
  <si>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</si>
  <si>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</si>
  <si>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</si>
  <si>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</si>
  <si>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</si>
  <si>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</si>
  <si>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</si>
  <si>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</si>
  <si>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</si>
  <si>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</si>
  <si>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</si>
  <si>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</si>
  <si>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</si>
  <si>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</si>
  <si>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</si>
  <si>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</si>
  <si>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</si>
  <si>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</si>
  <si>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</si>
  <si>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</si>
  <si>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</si>
  <si>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</si>
  <si>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</si>
  <si>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</si>
  <si>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</si>
  <si>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</si>
  <si>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</si>
  <si>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</si>
  <si>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</si>
  <si>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</si>
  <si>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</si>
  <si>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</si>
  <si>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</si>
  <si>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</si>
  <si>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</si>
  <si>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</si>
  <si>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</si>
  <si>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</si>
  <si>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</si>
  <si>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</si>
  <si>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</si>
  <si>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</si>
  <si>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</si>
  <si>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</si>
  <si>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</si>
  <si>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</si>
  <si>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</si>
  <si>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</si>
  <si>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</si>
  <si>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</si>
  <si>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</si>
  <si>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</si>
  <si>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</si>
  <si>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</si>
  <si>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</si>
  <si>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</si>
  <si>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</si>
  <si>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</si>
  <si>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</si>
  <si>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</si>
  <si>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</si>
  <si>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</si>
  <si>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</si>
  <si>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</si>
  <si>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</si>
  <si>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</si>
  <si>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</si>
  <si>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</si>
  <si>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</si>
  <si>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</si>
  <si>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</si>
  <si>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</si>
  <si>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</si>
  <si>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</si>
  <si>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</si>
  <si>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</si>
  <si>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</si>
  <si>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</si>
  <si>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</si>
  <si>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</si>
  <si>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</si>
  <si>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</si>
  <si>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</si>
  <si>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</si>
  <si>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</si>
  <si>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</si>
  <si>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</si>
  <si>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</si>
  <si>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</si>
  <si>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</si>
  <si>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</si>
  <si>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</si>
  <si>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</si>
  <si>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</si>
  <si>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</si>
  <si>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</si>
  <si>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</si>
  <si>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</si>
  <si>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</si>
  <si>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</si>
  <si>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</si>
  <si>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</si>
  <si>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</si>
  <si>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</si>
  <si>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</si>
  <si>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</si>
  <si>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</si>
  <si>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</si>
  <si>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</si>
  <si>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</si>
  <si>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</si>
  <si>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</si>
  <si>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</si>
  <si>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</si>
  <si>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</si>
  <si>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</si>
  <si>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</si>
  <si>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</si>
  <si>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</si>
  <si>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</si>
  <si>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</si>
  <si>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</si>
  <si>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</si>
  <si>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</si>
  <si>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</si>
  <si>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</si>
  <si>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</si>
  <si>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</si>
  <si>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</si>
  <si>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</si>
  <si>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</si>
  <si>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</si>
  <si>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</si>
  <si>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</si>
  <si>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</si>
  <si>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Danish National 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</si>
  <si>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</si>
  <si>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</si>
  <si>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</si>
  <si>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</si>
  <si>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</si>
  <si>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</si>
  <si>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</si>
  <si>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</si>
  <si>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</si>
  <si>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</si>
  <si>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</si>
  <si>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</si>
  <si>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</si>
  <si>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</si>
  <si>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</si>
  <si>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</si>
  <si>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</si>
  <si>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</si>
  <si>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</si>
  <si>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</si>
  <si>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</si>
  <si>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</si>
  <si>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</si>
  <si>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</si>
  <si>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</si>
  <si>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</si>
  <si>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</si>
  <si>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</si>
  <si>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</si>
  <si>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</si>
  <si>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</si>
  <si>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</si>
  <si>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</si>
  <si>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</si>
  <si>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</si>
  <si>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</si>
  <si>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</si>
  <si>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</si>
  <si>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</si>
  <si>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</si>
  <si>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</si>
  <si>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</si>
  <si>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</si>
  <si>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</si>
  <si>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</si>
  <si>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</si>
  <si>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</si>
  <si>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</si>
  <si>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</si>
  <si>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</si>
  <si>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</si>
  <si>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</si>
  <si>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</si>
  <si>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</si>
  <si>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</si>
  <si>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</si>
  <si>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</si>
  <si>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</si>
  <si>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</si>
  <si>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</si>
  <si>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</si>
  <si>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</si>
  <si>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</si>
  <si>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</si>
  <si>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</si>
  <si>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</si>
  <si>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</si>
  <si>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</si>
  <si>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</si>
  <si>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</si>
  <si>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</si>
  <si>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</si>
  <si>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</si>
  <si>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</si>
  <si>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</si>
  <si>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</si>
  <si>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Q2 202X</t>
  </si>
  <si>
    <t>Q1 202X</t>
  </si>
  <si>
    <t>Q4 202X</t>
  </si>
  <si>
    <t>Q3 202X</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</si>
  <si>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</si>
  <si>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</si>
  <si>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</si>
  <si>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</si>
  <si>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</si>
  <si>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</si>
  <si>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</si>
  <si>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</si>
  <si>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</si>
  <si>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</si>
  <si>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</si>
  <si>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</si>
  <si>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</si>
  <si>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</si>
  <si>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</si>
  <si>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</si>
  <si>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</si>
  <si>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</si>
  <si>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</si>
  <si>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</si>
  <si>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</si>
  <si>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</si>
  <si>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</si>
  <si>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</si>
  <si>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</si>
  <si>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</si>
  <si>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</si>
  <si>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</si>
  <si>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</si>
  <si>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</si>
  <si>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</si>
  <si>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</si>
  <si>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</si>
  <si>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</si>
  <si>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</si>
  <si>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</si>
  <si>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</si>
  <si>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</si>
  <si>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</si>
  <si>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</si>
  <si>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</si>
  <si>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</si>
  <si>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</si>
  <si>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</si>
  <si>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</si>
  <si>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</si>
  <si>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</si>
  <si>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</si>
  <si>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</si>
  <si>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</si>
  <si>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</si>
  <si>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</si>
  <si>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</si>
  <si>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</si>
  <si>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</si>
  <si>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</si>
  <si>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</si>
  <si>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</si>
  <si>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</si>
  <si>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</si>
  <si>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</si>
  <si>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</si>
  <si>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</si>
  <si>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</si>
  <si>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</si>
  <si>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</si>
  <si>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</si>
  <si>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</si>
  <si>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</si>
  <si>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</si>
  <si>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</si>
  <si>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</si>
  <si>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</si>
  <si>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</si>
  <si>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</si>
  <si>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</si>
  <si>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</si>
  <si>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</si>
  <si>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</si>
  <si>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</si>
  <si>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</si>
  <si>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</si>
  <si>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</si>
  <si>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</si>
  <si>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</si>
  <si>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</si>
  <si>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</si>
  <si>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</si>
  <si>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</si>
  <si>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</si>
  <si>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</si>
  <si>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</si>
  <si>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</si>
  <si>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</si>
  <si>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</si>
  <si>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</si>
  <si>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</si>
  <si>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</si>
  <si>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</si>
  <si>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</si>
  <si>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</si>
  <si>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</si>
  <si>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</si>
  <si>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</si>
  <si>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</si>
  <si>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</si>
  <si>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</si>
  <si>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xx %</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</si>
  <si>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</si>
  <si>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</si>
  <si>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</si>
  <si>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</si>
  <si>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</si>
  <si>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</si>
  <si>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</si>
  <si>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</si>
  <si>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</si>
  <si>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</si>
  <si>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</si>
  <si>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</si>
  <si>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</si>
  <si>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</si>
  <si>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</si>
  <si>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</si>
  <si>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</si>
  <si>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</si>
  <si>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</si>
  <si>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</si>
  <si>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</si>
  <si>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XX-YY-202Z</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</si>
  <si>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</si>
  <si>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</si>
  <si>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</si>
  <si>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</si>
  <si>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</si>
  <si>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</si>
  <si>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</si>
  <si>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</si>
  <si>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</si>
  <si>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</si>
  <si>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</si>
  <si>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</si>
  <si>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</si>
  <si>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0 - 2m</t>
  </si>
  <si>
    <t>DKK 2 - 5m</t>
  </si>
  <si>
    <t>DKK 5 - 20m</t>
  </si>
  <si>
    <t>DKK 20 - 50m</t>
  </si>
  <si>
    <t>DKK 50 - 100m</t>
  </si>
  <si>
    <t>&gt; DKK 100m</t>
  </si>
  <si>
    <t>Table S1</t>
  </si>
  <si>
    <t>Number of loans by Ship Type</t>
  </si>
  <si>
    <t>Bulk Carriers</t>
  </si>
  <si>
    <t>LPG</t>
  </si>
  <si>
    <t>LNG</t>
  </si>
  <si>
    <t>Chemical Carriers</t>
  </si>
  <si>
    <t>Crude Oil Tankers</t>
  </si>
  <si>
    <t>Product Tankers</t>
  </si>
  <si>
    <t>Ferries/RO-RO</t>
  </si>
  <si>
    <t>Offshore Vessels</t>
  </si>
  <si>
    <t>Semi-submersible</t>
  </si>
  <si>
    <t>Container</t>
  </si>
  <si>
    <t>Table S2</t>
  </si>
  <si>
    <t>Lending by Ship Type, DKKbn</t>
  </si>
  <si>
    <t>Table S3</t>
  </si>
  <si>
    <t>DKK 0 - 100m</t>
  </si>
  <si>
    <t>DKK 100 - 300m</t>
  </si>
  <si>
    <t>DKK 300 - 500m</t>
  </si>
  <si>
    <t>DKK 500 - 1.000m</t>
  </si>
  <si>
    <t>&gt; DKK 1000m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</si>
  <si>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</si>
  <si>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</si>
  <si>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</si>
  <si>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</si>
  <si>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</si>
  <si>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</si>
  <si>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</si>
  <si>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</si>
  <si>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</si>
  <si>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</si>
  <si>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</si>
  <si>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</si>
  <si>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</si>
  <si>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</si>
  <si>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</si>
  <si>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</si>
  <si>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</si>
  <si>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</si>
  <si>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</si>
  <si>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</si>
  <si>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S4a</t>
  </si>
  <si>
    <t>Lending, by-loan to-value (LTV) buckets and Ship Type, DKKbn</t>
  </si>
  <si>
    <t>Absolute figures</t>
  </si>
  <si>
    <t>Avg. Weighted LTV</t>
  </si>
  <si>
    <t xml:space="preserve">Container </t>
  </si>
  <si>
    <t>Table S4b</t>
  </si>
  <si>
    <t>Lending, by-loan to-value (LTV) buckets and Ship Type, per cent</t>
  </si>
  <si>
    <t>Table S4c</t>
  </si>
  <si>
    <t>Lending, by-loan to-value (LTV) buckets and Ship Type, DKKbn ( Sidste krone")</t>
  </si>
  <si>
    <t>Table S4d</t>
  </si>
  <si>
    <t>Lending, by-loan to-value (LTV) buckets and Ship Type, DKKbn ("Sidste krone") per cent</t>
  </si>
  <si>
    <t>Table M5/B5 - Total</t>
  </si>
  <si>
    <t>Greater Copenhagen area (Region Hovedstaden)</t>
  </si>
  <si>
    <t>Remaining Zealand &amp; Bornholm (Region Sjælland)</t>
  </si>
  <si>
    <t>Northern Jutland (Region Nordjylland)</t>
  </si>
  <si>
    <t>Eastern Jutland (Region Midtjylland)</t>
  </si>
  <si>
    <t>Southern Jutland &amp; Funen (Region Syddanmark)</t>
  </si>
  <si>
    <t>Outside Denmark</t>
  </si>
  <si>
    <t>Tables M5x below are distributed by issuer's choice. Must sum to column "Outside Denmark" in table M5</t>
  </si>
  <si>
    <r>
      <t xml:space="preserve">Table M5a </t>
    </r>
    <r>
      <rPr>
        <b/>
        <i/>
        <sz val="12"/>
        <rFont val="Calibri"/>
        <family val="2"/>
        <scheme val="minor"/>
      </rPr>
      <t>- Sweden</t>
    </r>
  </si>
  <si>
    <t>Stockholm</t>
  </si>
  <si>
    <t>Eastern Central</t>
  </si>
  <si>
    <t>Småland and islands</t>
  </si>
  <si>
    <t>South</t>
  </si>
  <si>
    <t>West</t>
  </si>
  <si>
    <t>North Central</t>
  </si>
  <si>
    <t>South Norrland</t>
  </si>
  <si>
    <t>xx,x</t>
  </si>
  <si>
    <r>
      <t xml:space="preserve">Table M5b </t>
    </r>
    <r>
      <rPr>
        <b/>
        <i/>
        <sz val="12"/>
        <rFont val="Calibri"/>
        <family val="2"/>
        <scheme val="minor"/>
      </rPr>
      <t>- Norway</t>
    </r>
  </si>
  <si>
    <t>Table S5</t>
  </si>
  <si>
    <t>Lending by region and ship type, DKKbn</t>
  </si>
  <si>
    <t>Europe</t>
  </si>
  <si>
    <t>North America</t>
  </si>
  <si>
    <t>South America</t>
  </si>
  <si>
    <t>Asia</t>
  </si>
  <si>
    <t>Africa</t>
  </si>
  <si>
    <t>Table S5 - Europe</t>
  </si>
  <si>
    <t>Great Britain</t>
  </si>
  <si>
    <t>Monaco</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</si>
  <si>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</si>
  <si>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</si>
  <si>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</si>
  <si>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</si>
  <si>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</si>
  <si>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</si>
  <si>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</si>
  <si>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</si>
  <si>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</si>
  <si>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 Non Capped floaters</t>
  </si>
  <si>
    <t>- Capped floaters</t>
  </si>
  <si>
    <t>*Interest-only loans at time of compilation. Interest-only is typically limited to a maximum of 10 years</t>
  </si>
  <si>
    <t>Table M7/B7</t>
  </si>
  <si>
    <t>Non Capped floaters</t>
  </si>
  <si>
    <t>Capped floaters</t>
  </si>
  <si>
    <t>Table M8/B8</t>
  </si>
  <si>
    <t>Table S6</t>
  </si>
  <si>
    <t>Lending by loan type - Amortising loans, DKKbn</t>
  </si>
  <si>
    <t>Index loans</t>
  </si>
  <si>
    <t>Fixed-rate loans</t>
  </si>
  <si>
    <t>Adjustable Rate Mortgages</t>
  </si>
  <si>
    <t xml:space="preserve">Non capped floaters </t>
  </si>
  <si>
    <t>*Danish Ship Finance do not provide Interest-only loans, why entire  loan stock consist solely of amortising loans</t>
  </si>
  <si>
    <t>Table S7</t>
  </si>
  <si>
    <r>
      <t xml:space="preserve">Lending distributed by Seasoning and ship type, DKKbn </t>
    </r>
    <r>
      <rPr>
        <i/>
        <sz val="11"/>
        <color theme="1"/>
        <rFont val="Calibri"/>
        <family val="2"/>
        <scheme val="minor"/>
      </rPr>
      <t>(seasoning defined by duration of customer relationship)</t>
    </r>
  </si>
  <si>
    <t>&lt; 12 months</t>
  </si>
  <si>
    <t>≥ 12 - ≤ 24 months</t>
  </si>
  <si>
    <t>≥ 60 - ≤ 120 months</t>
  </si>
  <si>
    <t>≥ 120 months</t>
  </si>
  <si>
    <t>Table S8</t>
  </si>
  <si>
    <t>Lending distributed by remaining maturity and ship type, DKKbn</t>
  </si>
  <si>
    <t>&lt; 1 year</t>
  </si>
  <si>
    <t>≥ 1 - ≤ 3 years</t>
  </si>
  <si>
    <t>≥ 3 - ≤ 5 years</t>
  </si>
  <si>
    <t>≥ 5 - ≤ 10 years</t>
  </si>
  <si>
    <t>&gt; 10 years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</si>
  <si>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</si>
  <si>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</si>
  <si>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</si>
  <si>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</si>
  <si>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</si>
  <si>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</si>
  <si>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</si>
  <si>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</si>
  <si>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</si>
  <si>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</si>
  <si>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</si>
  <si>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</si>
  <si>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</si>
  <si>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</si>
  <si>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</si>
  <si>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</si>
  <si>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</si>
  <si>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</si>
  <si>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</si>
  <si>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</si>
  <si>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</si>
  <si>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</si>
  <si>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</si>
  <si>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x,xx</t>
  </si>
  <si>
    <t>Table M12a/B12a</t>
  </si>
  <si>
    <t>Total realised losses, %</t>
  </si>
  <si>
    <t>Procent af gennemsnitlig restgæld</t>
  </si>
  <si>
    <t>Table S9</t>
  </si>
  <si>
    <t>Lending distributed by age of asset and ship type, DKKbn</t>
  </si>
  <si>
    <t>Table S10</t>
  </si>
  <si>
    <t>Lending distributed by classification societies and ship type, DKKbn</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</si>
  <si>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</si>
  <si>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</si>
  <si>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</si>
  <si>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</si>
  <si>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</si>
  <si>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</si>
  <si>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</si>
  <si>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</si>
  <si>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</si>
  <si>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</si>
  <si>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</si>
  <si>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</si>
  <si>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</si>
  <si>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</si>
  <si>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</si>
  <si>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</si>
  <si>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</si>
  <si>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</si>
  <si>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</si>
  <si>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</si>
  <si>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</si>
  <si>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DKKbn</t>
  </si>
  <si>
    <t>Gross Ton.</t>
  </si>
  <si>
    <t>0-25k</t>
  </si>
  <si>
    <t>25-50k</t>
  </si>
  <si>
    <t>50-100k</t>
  </si>
  <si>
    <t>100k+</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</si>
  <si>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</si>
  <si>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</si>
  <si>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</si>
  <si>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</si>
  <si>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</si>
  <si>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</si>
  <si>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</si>
  <si>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</si>
  <si>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</si>
  <si>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</si>
  <si>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</si>
  <si>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</si>
  <si>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</si>
  <si>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</si>
  <si>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</si>
  <si>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</si>
  <si>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</si>
  <si>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</si>
  <si>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</si>
  <si>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</si>
  <si>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</si>
  <si>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</si>
  <si>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</si>
  <si>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</si>
  <si>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</si>
  <si>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</si>
  <si>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</si>
  <si>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</si>
  <si>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</si>
  <si>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</si>
  <si>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</si>
  <si>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</si>
  <si>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</si>
  <si>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</si>
  <si>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</si>
  <si>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</si>
  <si>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</si>
  <si>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</si>
  <si>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</si>
  <si>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</si>
  <si>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</si>
  <si>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</si>
  <si>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</si>
  <si>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</si>
  <si>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</si>
  <si>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</si>
  <si>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</si>
  <si>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</si>
  <si>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</si>
  <si>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</si>
  <si>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</si>
  <si>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</si>
  <si>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</si>
  <si>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</si>
  <si>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</si>
  <si>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</si>
  <si>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</si>
  <si>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</si>
  <si>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</si>
  <si>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</si>
  <si>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</si>
  <si>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</si>
  <si>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</si>
  <si>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</si>
  <si>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</si>
  <si>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</si>
  <si>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</si>
  <si>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</si>
  <si>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</si>
  <si>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</si>
  <si>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</si>
  <si>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</si>
  <si>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</si>
  <si>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</si>
  <si>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</si>
  <si>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</si>
  <si>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</si>
  <si>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</si>
  <si>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</si>
  <si>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</si>
  <si>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</si>
  <si>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</si>
  <si>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</si>
  <si>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</si>
  <si>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</si>
  <si>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</si>
  <si>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</si>
  <si>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</si>
  <si>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</si>
  <si>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</si>
  <si>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</si>
  <si>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</si>
  <si>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</si>
  <si>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</si>
  <si>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</si>
  <si>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</si>
  <si>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</si>
  <si>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</si>
  <si>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</si>
  <si>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</si>
  <si>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</si>
  <si>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</si>
  <si>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</si>
  <si>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</si>
  <si>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</si>
  <si>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</si>
  <si>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</si>
  <si>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</si>
  <si>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</si>
  <si>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</si>
  <si>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</si>
  <si>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</si>
  <si>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</si>
  <si>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</si>
  <si>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</si>
  <si>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</si>
  <si>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</si>
  <si>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</si>
  <si>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</si>
  <si>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</si>
  <si>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</si>
  <si>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</si>
  <si>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</si>
  <si>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</si>
  <si>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</si>
  <si>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</si>
  <si>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</si>
  <si>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</si>
  <si>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</si>
  <si>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</si>
  <si>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</si>
  <si>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</si>
  <si>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</si>
  <si>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</si>
  <si>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OSLO</t>
  </si>
  <si>
    <t>AGDER &amp; ROGALAND</t>
  </si>
  <si>
    <t>VESTLAND, MØRE &amp; ROMSDAL</t>
  </si>
  <si>
    <t>VESTFOLD, TELEMARK &amp; VIKEN</t>
  </si>
  <si>
    <t>TRØNDELAG</t>
  </si>
  <si>
    <t>TROMS, FINNMARK &amp; NORDLAND</t>
  </si>
  <si>
    <t>INNLANDET</t>
  </si>
  <si>
    <t>Danske Bank A/S</t>
  </si>
  <si>
    <t xml:space="preserve"> MAES062Z21O4RZ2U7M96</t>
  </si>
  <si>
    <t>FX, IRS</t>
  </si>
  <si>
    <t>DanskeBankA/S</t>
  </si>
  <si>
    <t xml:space="preserve">
MAES062Z21O4RZ2U7M96</t>
  </si>
  <si>
    <t>East Sweden</t>
  </si>
  <si>
    <t>Greater Gothenburg</t>
  </si>
  <si>
    <t>Greater Malmoe</t>
  </si>
  <si>
    <t>Greater Stockholm</t>
  </si>
  <si>
    <t>North Sweden</t>
  </si>
  <si>
    <t>South Sweden</t>
  </si>
  <si>
    <t>West Sweden</t>
  </si>
  <si>
    <t>Cut-offDate:[30-06-2021]</t>
  </si>
  <si>
    <t>http://www.danskebank.com/da-dk/ir/gaeld/Saerligt-daekkede-obligationer/Pages/yderligere-information.aspx</t>
  </si>
  <si>
    <t>30-06-2021</t>
  </si>
  <si>
    <t>YES</t>
  </si>
  <si>
    <t>https://coveredbondlabel.com/issuer/3/</t>
  </si>
  <si>
    <t>Intra-group</t>
  </si>
  <si>
    <t>N/A</t>
  </si>
  <si>
    <t>100bn.DKK</t>
  </si>
  <si>
    <t>x</t>
  </si>
  <si>
    <t>ReportingDate:[11-08-2021]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</si>
</sst>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0;\-#,##0;0"/>
    <numFmt numFmtId="172" formatCode="#,##0.00;\-#,##0.00;0"/>
    <numFmt numFmtId="173" formatCode="0.00%;\-0.00%;0%;@"/>
  </numFmts>
  <fonts count="9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1" fillId="0" borderId="0" applyNumberFormat="0" applyFill="0" applyBorder="0" applyAlignment="0" applyProtection="0">
      <alignment vertical="top"/>
      <protection locked="0"/>
    </xf>
    <xf numFmtId="164" fontId="4" fillId="0" borderId="0" applyFont="0" applyFill="0" applyBorder="0" applyAlignment="0" applyProtection="0"/>
  </cellStyleXfs>
  <cellXfs count="7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0" fillId="4" borderId="0" xfId="2" applyFont="1" applyFill="1"/>
    <xf numFmtId="0" fontId="60" fillId="4" borderId="0" xfId="10" applyFont="1" applyFill="1" applyAlignment="1" applyProtection="1"/>
    <xf numFmtId="0" fontId="60" fillId="4" borderId="0" xfId="10" quotePrefix="1" applyFont="1" applyFill="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46" fillId="4" borderId="32"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32" xfId="11"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2"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46" fillId="0" borderId="0" xfId="0" applyFont="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2" xfId="0" applyFill="1" applyBorder="1"/>
    <xf numFmtId="0" fontId="46" fillId="4" borderId="32" xfId="0"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8" fillId="4" borderId="32" xfId="0" applyFont="1" applyFill="1" applyBorder="1"/>
    <xf numFmtId="1" fontId="48" fillId="4" borderId="32" xfId="0" applyNumberFormat="1" applyFont="1" applyFill="1" applyBorder="1" applyAlignment="1">
      <alignment horizontal="right" vertical="center"/>
    </xf>
    <xf numFmtId="0" fontId="2" fillId="0" borderId="0" xfId="0" applyFont="1" applyAlignment="1">
      <alignment vertical="center"/>
    </xf>
    <xf numFmtId="169" fontId="46" fillId="4" borderId="0" xfId="11" applyNumberFormat="1" applyFont="1" applyFill="1" applyAlignment="1">
      <alignment vertical="center"/>
    </xf>
    <xf numFmtId="169" fontId="46" fillId="0" borderId="0" xfId="11" applyNumberFormat="1" applyFont="1" applyAlignment="1">
      <alignment vertical="center"/>
    </xf>
    <xf numFmtId="169" fontId="0" fillId="4" borderId="0" xfId="11" applyNumberFormat="1" applyFont="1" applyFill="1"/>
    <xf numFmtId="169" fontId="48" fillId="4" borderId="0" xfId="11" applyNumberFormat="1" applyFont="1" applyFill="1" applyAlignment="1">
      <alignment horizontal="right"/>
    </xf>
    <xf numFmtId="165" fontId="0" fillId="4" borderId="0" xfId="1" applyNumberFormat="1" applyFont="1" applyFill="1" applyAlignment="1">
      <alignment vertical="center"/>
    </xf>
    <xf numFmtId="165" fontId="0" fillId="4" borderId="0" xfId="11" applyNumberFormat="1" applyFont="1" applyFill="1" applyAlignment="1">
      <alignment vertical="center"/>
    </xf>
    <xf numFmtId="169" fontId="0" fillId="4" borderId="0" xfId="11" applyNumberFormat="1" applyFont="1" applyFill="1" applyAlignment="1">
      <alignment vertical="center"/>
    </xf>
    <xf numFmtId="170" fontId="0" fillId="4" borderId="0" xfId="11" applyNumberFormat="1" applyFont="1" applyFill="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11" applyFont="1" applyFill="1" applyBorder="1"/>
    <xf numFmtId="164" fontId="0" fillId="4" borderId="0" xfId="11" applyFont="1" applyFill="1"/>
    <xf numFmtId="0" fontId="2" fillId="4" borderId="13" xfId="0"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11" applyFont="1" applyFill="1"/>
    <xf numFmtId="164" fontId="2" fillId="4" borderId="13"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0" fontId="24" fillId="4" borderId="12" xfId="0" applyFont="1" applyFill="1" applyBorder="1"/>
    <xf numFmtId="0" fontId="78" fillId="4" borderId="0" xfId="0" applyFont="1" applyFill="1"/>
    <xf numFmtId="0" fontId="20" fillId="9" borderId="32" xfId="0" applyFont="1" applyFill="1" applyBorder="1"/>
    <xf numFmtId="0" fontId="2" fillId="9" borderId="32" xfId="0" applyFont="1" applyFill="1" applyBorder="1"/>
    <xf numFmtId="169" fontId="3" fillId="4" borderId="12" xfId="11" applyNumberFormat="1" applyFont="1" applyFill="1" applyBorder="1"/>
    <xf numFmtId="0" fontId="20" fillId="4" borderId="0" xfId="0" applyFont="1" applyFill="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0" fillId="4" borderId="12" xfId="0" applyFill="1" applyBorder="1"/>
    <xf numFmtId="1" fontId="0" fillId="4" borderId="12" xfId="11" applyNumberFormat="1" applyFont="1" applyFill="1" applyBorder="1" applyAlignment="1">
      <alignment horizontal="center"/>
    </xf>
    <xf numFmtId="1" fontId="3" fillId="4" borderId="12" xfId="11" applyNumberFormat="1" applyFont="1" applyFill="1" applyBorder="1" applyAlignment="1">
      <alignment horizontal="center"/>
    </xf>
    <xf numFmtId="0" fontId="1" fillId="4" borderId="12" xfId="0" applyFont="1" applyFill="1" applyBorder="1"/>
    <xf numFmtId="9" fontId="1" fillId="4" borderId="12" xfId="1" applyFont="1" applyFill="1" applyBorder="1" applyAlignment="1">
      <alignment horizontal="center"/>
    </xf>
    <xf numFmtId="9" fontId="77" fillId="4" borderId="12" xfId="1" applyFont="1" applyFill="1" applyBorder="1" applyAlignment="1">
      <alignment horizontal="center"/>
    </xf>
    <xf numFmtId="2" fontId="3" fillId="4" borderId="12" xfId="11" applyNumberFormat="1" applyFont="1" applyFill="1" applyBorder="1" applyAlignment="1">
      <alignment horizontal="center"/>
    </xf>
    <xf numFmtId="0" fontId="77" fillId="4" borderId="0" xfId="0" applyFont="1" applyFill="1"/>
    <xf numFmtId="0" fontId="3" fillId="4" borderId="0" xfId="0" applyFont="1" applyFill="1" applyAlignment="1">
      <alignment wrapText="1"/>
    </xf>
    <xf numFmtId="0" fontId="0" fillId="4" borderId="0" xfId="0" applyFill="1" applyAlignment="1">
      <alignment wrapText="1"/>
    </xf>
    <xf numFmtId="169" fontId="3" fillId="4" borderId="0" xfId="11" applyNumberFormat="1" applyFont="1" applyFill="1"/>
    <xf numFmtId="170" fontId="0" fillId="4" borderId="0" xfId="11" applyNumberFormat="1" applyFont="1" applyFill="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23" fillId="4" borderId="0" xfId="11" applyNumberFormat="1" applyFont="1" applyFill="1" applyAlignment="1">
      <alignment horizontal="center"/>
    </xf>
    <xf numFmtId="0" fontId="20" fillId="9" borderId="0" xfId="0" applyFont="1" applyFill="1" applyAlignment="1">
      <alignment horizontal="left"/>
    </xf>
    <xf numFmtId="169" fontId="2" fillId="4" borderId="0" xfId="11" applyNumberFormat="1" applyFont="1" applyFill="1" applyAlignment="1">
      <alignment horizontal="right"/>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0" fillId="4" borderId="0" xfId="0" applyFill="1" applyAlignment="1">
      <alignment horizontal="right" wrapText="1"/>
    </xf>
    <xf numFmtId="165" fontId="0" fillId="4" borderId="0" xfId="1" applyNumberFormat="1" applyFont="1" applyFill="1" applyAlignment="1">
      <alignment horizontal="center"/>
    </xf>
    <xf numFmtId="2" fontId="0" fillId="4" borderId="0" xfId="11" applyNumberFormat="1" applyFont="1" applyFill="1" applyAlignment="1">
      <alignment horizontal="right"/>
    </xf>
    <xf numFmtId="165" fontId="0" fillId="4" borderId="0" xfId="1" applyNumberFormat="1" applyFont="1" applyFill="1" applyAlignment="1">
      <alignment horizontal="right"/>
    </xf>
    <xf numFmtId="2" fontId="3" fillId="4" borderId="12" xfId="11" applyNumberFormat="1" applyFont="1" applyFill="1" applyBorder="1" applyAlignment="1">
      <alignment horizontal="right"/>
    </xf>
    <xf numFmtId="165" fontId="3" fillId="4" borderId="12" xfId="1" applyNumberFormat="1" applyFont="1" applyFill="1" applyBorder="1" applyAlignment="1">
      <alignment horizontal="right"/>
    </xf>
    <xf numFmtId="0" fontId="69" fillId="0" borderId="0" xfId="0" applyFont="1"/>
    <xf numFmtId="0" fontId="3" fillId="9" borderId="0" xfId="0" applyFont="1" applyFill="1"/>
    <xf numFmtId="0" fontId="3" fillId="4" borderId="12" xfId="0" applyFont="1" applyFill="1" applyBorder="1"/>
    <xf numFmtId="0" fontId="23" fillId="9" borderId="0" xfId="0" applyFont="1" applyFill="1"/>
    <xf numFmtId="169" fontId="2" fillId="4" borderId="0" xfId="11" applyNumberFormat="1" applyFont="1" applyFill="1"/>
    <xf numFmtId="0" fontId="23" fillId="4" borderId="12" xfId="0" applyFont="1" applyFill="1" applyBorder="1"/>
    <xf numFmtId="167" fontId="0" fillId="4" borderId="0" xfId="11" applyNumberFormat="1" applyFont="1" applyFill="1"/>
    <xf numFmtId="2" fontId="3" fillId="4" borderId="12" xfId="11" applyNumberFormat="1" applyFont="1" applyFill="1" applyBorder="1"/>
    <xf numFmtId="2" fontId="3" fillId="4" borderId="0" xfId="11" applyNumberFormat="1" applyFont="1" applyFill="1"/>
    <xf numFmtId="0" fontId="0" fillId="4" borderId="12"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0" fontId="0" fillId="4" borderId="0" xfId="0" quotePrefix="1" applyFill="1"/>
    <xf numFmtId="0" fontId="3" fillId="4" borderId="32" xfId="0" applyFont="1" applyFill="1" applyBorder="1" applyAlignment="1">
      <alignment horizontal="right" wrapText="1"/>
    </xf>
    <xf numFmtId="0" fontId="80" fillId="4" borderId="0" xfId="0" applyFont="1" applyFill="1"/>
    <xf numFmtId="2" fontId="0" fillId="4" borderId="0" xfId="0" applyNumberFormat="1" applyFill="1"/>
    <xf numFmtId="0" fontId="81" fillId="4" borderId="0" xfId="0" applyFont="1" applyFill="1"/>
    <xf numFmtId="164" fontId="4" fillId="4" borderId="12" xfId="11" applyFill="1" applyBorder="1"/>
    <xf numFmtId="164" fontId="3" fillId="4" borderId="12" xfId="11" applyFont="1" applyFill="1" applyBorder="1"/>
    <xf numFmtId="0" fontId="82" fillId="4" borderId="0" xfId="0" applyFont="1" applyFill="1"/>
    <xf numFmtId="164" fontId="2" fillId="4" borderId="12" xfId="11" applyFont="1" applyFill="1" applyBorder="1" applyAlignment="1">
      <alignment horizontal="right"/>
    </xf>
    <xf numFmtId="164" fontId="23" fillId="4" borderId="12" xfId="11" applyFont="1" applyFill="1" applyBorder="1" applyAlignment="1">
      <alignment horizontal="right"/>
    </xf>
    <xf numFmtId="0" fontId="2" fillId="4" borderId="0" xfId="0" applyFont="1" applyFill="1" applyAlignment="1">
      <alignment horizontal="right"/>
    </xf>
    <xf numFmtId="0" fontId="2" fillId="4" borderId="32" xfId="0" applyFont="1" applyFill="1" applyBorder="1" applyAlignment="1">
      <alignment horizontal="right"/>
    </xf>
    <xf numFmtId="0" fontId="7" fillId="4" borderId="0" xfId="0" applyFont="1" applyFill="1"/>
    <xf numFmtId="2" fontId="0" fillId="4" borderId="0" xfId="11" applyNumberFormat="1" applyFont="1" applyFill="1" applyAlignment="1">
      <alignment horizontal="center"/>
    </xf>
    <xf numFmtId="2" fontId="3" fillId="4" borderId="0" xfId="11" applyNumberFormat="1" applyFont="1" applyFill="1" applyAlignment="1">
      <alignment horizontal="center"/>
    </xf>
    <xf numFmtId="0" fontId="77"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11" applyNumberFormat="1" applyFont="1" applyFill="1" applyBorder="1" applyAlignment="1">
      <alignment horizontal="center"/>
    </xf>
    <xf numFmtId="2" fontId="0" fillId="4" borderId="0" xfId="11" applyNumberFormat="1" applyFont="1" applyFill="1" applyAlignment="1">
      <alignment horizontal="center" wrapText="1"/>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2"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61" fillId="4" borderId="0" xfId="10" applyFill="1" applyAlignment="1" applyProtection="1">
      <alignment horizontal="right"/>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1" fillId="10" borderId="0" xfId="0" applyFont="1" applyFill="1"/>
    <xf numFmtId="0" fontId="87" fillId="10" borderId="0" xfId="0" applyFont="1" applyFill="1"/>
    <xf numFmtId="0" fontId="88" fillId="11" borderId="36" xfId="0" applyFont="1" applyFill="1" applyBorder="1" applyAlignment="1">
      <alignment horizontal="left" vertical="center" wrapText="1" indent="1"/>
    </xf>
    <xf numFmtId="0" fontId="88" fillId="11" borderId="37" xfId="0" applyFont="1" applyFill="1" applyBorder="1" applyAlignment="1">
      <alignment horizontal="left" vertical="center" wrapText="1" indent="1"/>
    </xf>
    <xf numFmtId="0" fontId="89" fillId="10" borderId="38" xfId="0" applyFont="1" applyFill="1" applyBorder="1" applyAlignment="1">
      <alignment vertical="center" wrapText="1"/>
    </xf>
    <xf numFmtId="0" fontId="89" fillId="10" borderId="41" xfId="0" applyFont="1" applyFill="1" applyBorder="1" applyAlignment="1">
      <alignment vertical="center" wrapText="1"/>
    </xf>
    <xf numFmtId="0" fontId="81" fillId="10" borderId="41" xfId="0" applyFont="1" applyFill="1" applyBorder="1" applyAlignment="1">
      <alignment vertical="center" wrapText="1"/>
    </xf>
    <xf numFmtId="0" fontId="89" fillId="10" borderId="41" xfId="0" applyFont="1" applyFill="1" applyBorder="1" applyAlignment="1">
      <alignment horizontal="justify" vertical="center" wrapText="1"/>
    </xf>
    <xf numFmtId="0" fontId="89" fillId="10" borderId="44" xfId="0" applyFont="1" applyFill="1" applyBorder="1" applyAlignment="1">
      <alignment vertical="center" wrapText="1"/>
    </xf>
    <xf numFmtId="0" fontId="81" fillId="10" borderId="0" xfId="0" applyFont="1" applyFill="1" applyAlignment="1">
      <alignment vertical="top" wrapText="1"/>
    </xf>
    <xf numFmtId="0" fontId="89" fillId="10" borderId="0" xfId="0" applyFont="1" applyFill="1" applyAlignment="1">
      <alignment horizontal="left" vertical="top" wrapText="1" indent="5"/>
    </xf>
    <xf numFmtId="0" fontId="89" fillId="10" borderId="0" xfId="0" applyFont="1" applyFill="1" applyAlignment="1">
      <alignment horizontal="left" vertical="top" wrapText="1"/>
    </xf>
    <xf numFmtId="0" fontId="89" fillId="10" borderId="38" xfId="0" applyFont="1" applyFill="1" applyBorder="1" applyAlignment="1">
      <alignment vertical="center"/>
    </xf>
    <xf numFmtId="0" fontId="89" fillId="10" borderId="41" xfId="0" applyFont="1" applyFill="1" applyBorder="1" applyAlignment="1">
      <alignment vertical="center"/>
    </xf>
    <xf numFmtId="0" fontId="89" fillId="10" borderId="44" xfId="0" applyFont="1" applyFill="1" applyBorder="1" applyAlignment="1">
      <alignment vertical="center"/>
    </xf>
    <xf numFmtId="0" fontId="89" fillId="10" borderId="0" xfId="0" applyFont="1" applyFill="1" applyAlignment="1">
      <alignment horizontal="justify" vertical="center" wrapText="1"/>
    </xf>
    <xf numFmtId="0" fontId="81" fillId="10" borderId="0" xfId="0" applyFont="1" applyFill="1" applyAlignment="1">
      <alignment vertical="center" wrapText="1"/>
    </xf>
    <xf numFmtId="0" fontId="89" fillId="10" borderId="0" xfId="0" applyFont="1" applyFill="1" applyAlignment="1">
      <alignment vertical="center" wrapText="1"/>
    </xf>
    <xf numFmtId="0" fontId="81" fillId="12" borderId="0" xfId="0" applyFont="1" applyFill="1"/>
    <xf numFmtId="0" fontId="88" fillId="11" borderId="1" xfId="0" applyFont="1" applyFill="1" applyBorder="1" applyAlignment="1">
      <alignment vertical="center" wrapText="1"/>
    </xf>
    <xf numFmtId="0" fontId="88" fillId="11" borderId="47" xfId="0" applyFont="1" applyFill="1" applyBorder="1" applyAlignment="1">
      <alignment vertical="center" wrapText="1"/>
    </xf>
    <xf numFmtId="0" fontId="88" fillId="11" borderId="6" xfId="0" applyFont="1" applyFill="1" applyBorder="1" applyAlignment="1">
      <alignment vertical="center" wrapText="1"/>
    </xf>
    <xf numFmtId="0" fontId="89" fillId="11" borderId="48" xfId="0" applyFont="1" applyFill="1" applyBorder="1" applyAlignment="1">
      <alignment vertical="center" wrapText="1"/>
    </xf>
    <xf numFmtId="0" fontId="81" fillId="10" borderId="38" xfId="0" applyFont="1" applyFill="1" applyBorder="1" applyAlignment="1">
      <alignment vertical="center"/>
    </xf>
    <xf numFmtId="0" fontId="89" fillId="10" borderId="39" xfId="0" applyFont="1" applyFill="1" applyBorder="1" applyAlignment="1">
      <alignment vertical="center" wrapText="1"/>
    </xf>
    <xf numFmtId="0" fontId="89" fillId="10" borderId="49" xfId="0" applyFont="1" applyFill="1" applyBorder="1" applyAlignment="1">
      <alignment vertical="center" wrapText="1"/>
    </xf>
    <xf numFmtId="0" fontId="81" fillId="10" borderId="44" xfId="0" applyFont="1" applyFill="1" applyBorder="1" applyAlignment="1">
      <alignment vertical="center"/>
    </xf>
    <xf numFmtId="0" fontId="89" fillId="10" borderId="50" xfId="0" applyFont="1" applyFill="1" applyBorder="1" applyAlignment="1">
      <alignment vertical="center" wrapText="1"/>
    </xf>
    <xf numFmtId="0" fontId="89" fillId="10" borderId="46" xfId="0" applyFont="1" applyFill="1" applyBorder="1" applyAlignment="1">
      <alignment vertical="center" wrapText="1"/>
    </xf>
    <xf numFmtId="0" fontId="89" fillId="10" borderId="0" xfId="0" applyFont="1" applyFill="1" applyAlignment="1">
      <alignment vertical="center"/>
    </xf>
    <xf numFmtId="0" fontId="81" fillId="10" borderId="38" xfId="0" applyFont="1" applyFill="1" applyBorder="1" applyAlignment="1">
      <alignment vertical="center" wrapText="1"/>
    </xf>
    <xf numFmtId="0" fontId="81" fillId="10" borderId="41" xfId="0" applyFont="1" applyFill="1" applyBorder="1" applyAlignment="1">
      <alignment vertical="center"/>
    </xf>
    <xf numFmtId="0" fontId="81" fillId="10" borderId="0" xfId="0" applyFont="1" applyFill="1" applyAlignment="1">
      <alignment vertical="center"/>
    </xf>
    <xf numFmtId="0" fontId="89" fillId="10" borderId="0" xfId="0" applyFont="1" applyFill="1" applyAlignment="1">
      <alignment horizontal="left" vertical="center" wrapText="1" indent="5"/>
    </xf>
    <xf numFmtId="0" fontId="81" fillId="10" borderId="52" xfId="0" applyFont="1" applyFill="1" applyBorder="1" applyAlignment="1">
      <alignment vertical="center" wrapText="1"/>
    </xf>
    <xf numFmtId="0" fontId="81" fillId="10" borderId="55" xfId="0" applyFont="1" applyFill="1" applyBorder="1" applyAlignment="1">
      <alignment vertical="center"/>
    </xf>
    <xf numFmtId="0" fontId="81" fillId="10" borderId="44" xfId="0" applyFont="1" applyFill="1" applyBorder="1"/>
    <xf numFmtId="0" fontId="88" fillId="11" borderId="56" xfId="0" applyFont="1" applyFill="1" applyBorder="1" applyAlignment="1">
      <alignment horizontal="left" vertical="center" wrapText="1" indent="1"/>
    </xf>
    <xf numFmtId="0" fontId="88" fillId="11" borderId="56" xfId="0" applyFont="1" applyFill="1" applyBorder="1" applyAlignment="1">
      <alignment vertical="center" wrapText="1"/>
    </xf>
    <xf numFmtId="0" fontId="89" fillId="11" borderId="57" xfId="0" applyFont="1" applyFill="1" applyBorder="1" applyAlignment="1">
      <alignment horizontal="justify" vertical="center" wrapText="1"/>
    </xf>
    <xf numFmtId="0" fontId="88" fillId="11" borderId="0" xfId="0" applyFont="1" applyFill="1" applyAlignment="1">
      <alignment vertical="center" wrapText="1"/>
    </xf>
    <xf numFmtId="0" fontId="89" fillId="11" borderId="5" xfId="0" applyFont="1" applyFill="1" applyBorder="1" applyAlignment="1">
      <alignment horizontal="justify" vertical="center" wrapText="1"/>
    </xf>
    <xf numFmtId="0" fontId="81" fillId="10" borderId="38" xfId="0" applyFont="1" applyFill="1" applyBorder="1"/>
    <xf numFmtId="0" fontId="81" fillId="10" borderId="41" xfId="0" applyFont="1" applyFill="1" applyBorder="1"/>
    <xf numFmtId="0" fontId="81" fillId="10" borderId="58" xfId="0" applyFont="1" applyFill="1" applyBorder="1" applyAlignment="1">
      <alignment vertical="center"/>
    </xf>
    <xf numFmtId="0" fontId="89" fillId="10" borderId="56" xfId="0" applyFont="1" applyFill="1" applyBorder="1" applyAlignment="1">
      <alignment vertical="top" wrapText="1"/>
    </xf>
    <xf numFmtId="0" fontId="14" fillId="0" borderId="0" xfId="2"/>
    <xf numFmtId="171" fontId="2" fillId="4" borderId="12" xfId="11" applyNumberFormat="1" applyFont="1" applyFill="1" applyBorder="1" applyAlignment="1">
      <alignment horizontal="center"/>
    </xf>
    <xf numFmtId="171" fontId="0" fillId="4" borderId="12" xfId="11" applyNumberFormat="1" applyFont="1" applyFill="1" applyBorder="1" applyAlignment="1">
      <alignment horizontal="center"/>
    </xf>
    <xf numFmtId="171" fontId="3" fillId="4" borderId="12" xfId="11" applyNumberFormat="1" applyFont="1" applyFill="1" applyBorder="1" applyAlignment="1">
      <alignment horizontal="center"/>
    </xf>
    <xf numFmtId="172" fontId="24" fillId="4" borderId="12" xfId="1" applyNumberFormat="1" applyFont="1" applyFill="1" applyBorder="1" applyAlignment="1">
      <alignment horizontal="center"/>
    </xf>
    <xf numFmtId="172" fontId="20" fillId="4" borderId="12" xfId="1" applyNumberFormat="1" applyFont="1" applyFill="1" applyBorder="1" applyAlignment="1">
      <alignment horizontal="center"/>
    </xf>
    <xf numFmtId="172" fontId="2" fillId="4" borderId="12" xfId="11" applyNumberFormat="1" applyFont="1" applyFill="1" applyBorder="1" applyAlignment="1">
      <alignment horizontal="center"/>
    </xf>
    <xf numFmtId="172" fontId="0" fillId="4" borderId="12" xfId="11" applyNumberFormat="1" applyFont="1" applyFill="1" applyBorder="1" applyAlignment="1">
      <alignment horizontal="center"/>
    </xf>
    <xf numFmtId="172" fontId="3" fillId="4" borderId="12" xfId="11" applyNumberFormat="1" applyFont="1" applyFill="1" applyBorder="1" applyAlignment="1">
      <alignment horizontal="center"/>
    </xf>
    <xf numFmtId="172" fontId="2" fillId="4" borderId="0" xfId="11" applyNumberFormat="1" applyFont="1" applyFill="1" applyAlignment="1">
      <alignment horizontal="center"/>
    </xf>
    <xf numFmtId="172" fontId="23" fillId="4" borderId="12" xfId="11" applyNumberFormat="1" applyFont="1" applyFill="1" applyBorder="1" applyAlignment="1">
      <alignment horizontal="center"/>
    </xf>
    <xf numFmtId="173" fontId="2" fillId="4" borderId="0" xfId="1" applyNumberFormat="1" applyFont="1" applyFill="1" applyAlignment="1">
      <alignment horizontal="center"/>
    </xf>
    <xf numFmtId="173" fontId="23" fillId="4" borderId="12" xfId="1" applyNumberFormat="1" applyFont="1" applyFill="1" applyBorder="1" applyAlignment="1">
      <alignment horizontal="center"/>
    </xf>
    <xf numFmtId="172" fontId="2" fillId="4" borderId="0" xfId="1" applyNumberFormat="1" applyFont="1" applyFill="1" applyAlignment="1">
      <alignment horizontal="center"/>
    </xf>
    <xf numFmtId="172" fontId="23" fillId="4" borderId="12" xfId="1" applyNumberFormat="1" applyFont="1" applyFill="1" applyBorder="1" applyAlignment="1">
      <alignment horizontal="center"/>
    </xf>
    <xf numFmtId="173" fontId="2" fillId="4" borderId="0" xfId="0" applyNumberFormat="1" applyFont="1" applyFill="1" applyAlignment="1">
      <alignment horizontal="center"/>
    </xf>
    <xf numFmtId="173" fontId="23" fillId="4" borderId="12" xfId="11" applyNumberFormat="1" applyFont="1" applyFill="1" applyBorder="1" applyAlignment="1">
      <alignment horizontal="center"/>
    </xf>
    <xf numFmtId="171" fontId="0" fillId="4" borderId="0" xfId="11" applyNumberFormat="1" applyFont="1" applyFill="1" applyAlignment="1">
      <alignment horizontal="center"/>
    </xf>
    <xf numFmtId="172" fontId="0" fillId="4" borderId="0" xfId="0" applyNumberFormat="1" applyFill="1" applyAlignment="1">
      <alignment horizontal="center"/>
    </xf>
    <xf numFmtId="172" fontId="0" fillId="4" borderId="0" xfId="11" applyNumberFormat="1" applyFont="1" applyFill="1" applyAlignment="1">
      <alignment horizontal="center"/>
    </xf>
    <xf numFmtId="167" fontId="0" fillId="4" borderId="32" xfId="1" applyNumberFormat="1" applyFont="1" applyFill="1" applyBorder="1" applyAlignment="1">
      <alignment vertical="center" wrapText="1"/>
    </xf>
    <xf numFmtId="167" fontId="0" fillId="4" borderId="32" xfId="1" applyNumberFormat="1" applyFont="1" applyFill="1" applyBorder="1" applyAlignment="1">
      <alignment vertical="center"/>
    </xf>
    <xf numFmtId="0" fontId="65" fillId="4" borderId="0" xfId="0" applyNumberFormat="1" applyFont="1" applyFill="1" applyAlignment="1">
      <alignment vertical="center" wrapText="1"/>
    </xf>
    <xf numFmtId="0" fontId="65" fillId="4" borderId="0" xfId="0" applyNumberFormat="1" applyFont="1" applyFill="1" applyAlignment="1">
      <alignment vertical="center"/>
    </xf>
    <xf numFmtId="169" fontId="0" fillId="4" borderId="0" xfId="11" applyNumberFormat="1" applyFont="1" applyFill="1" applyAlignment="1"/>
    <xf numFmtId="169" fontId="48" fillId="4" borderId="0" xfId="11" applyNumberFormat="1" applyFont="1" applyFill="1" applyAlignment="1"/>
    <xf numFmtId="169" fontId="2" fillId="4" borderId="0" xfId="11" applyNumberFormat="1" applyFont="1" applyFill="1" applyAlignment="1"/>
    <xf numFmtId="0" fontId="46" fillId="4" borderId="0" xfId="0" applyNumberFormat="1" applyFont="1" applyFill="1" applyAlignment="1">
      <alignment horizontal="right" vertical="center" wrapText="1"/>
    </xf>
    <xf numFmtId="0" fontId="46" fillId="4" borderId="0" xfId="0" applyNumberFormat="1" applyFont="1" applyFill="1" applyAlignment="1">
      <alignment horizontal="right" vertical="center"/>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49" fillId="4" borderId="0" xfId="0" applyFont="1" applyFill="1" applyAlignment="1">
      <alignment horizontal="left" vertical="center"/>
    </xf>
    <xf numFmtId="0" fontId="0" fillId="4" borderId="0" xfId="0" applyFill="1" applyAlignment="1">
      <alignment horizontal="center" vertical="center"/>
    </xf>
    <xf numFmtId="0" fontId="0" fillId="4" borderId="32" xfId="0" applyFill="1" applyBorder="1" applyAlignment="1">
      <alignment horizontal="center" vertical="center"/>
    </xf>
    <xf numFmtId="0" fontId="66" fillId="4" borderId="0" xfId="0" applyFont="1" applyFill="1" applyAlignment="1">
      <alignment horizontal="center" vertical="center" wrapText="1"/>
    </xf>
    <xf numFmtId="0" fontId="1" fillId="4" borderId="32" xfId="0" applyFont="1" applyFill="1" applyBorder="1" applyAlignment="1">
      <alignment horizontal="center"/>
    </xf>
    <xf numFmtId="0" fontId="24" fillId="4" borderId="32"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3" xfId="0" applyBorder="1" applyAlignment="1">
      <alignment horizontal="center"/>
    </xf>
    <xf numFmtId="0" fontId="0" fillId="0" borderId="0" xfId="0" applyAlignment="1">
      <alignment horizontal="center"/>
    </xf>
    <xf numFmtId="0" fontId="0" fillId="0" borderId="32" xfId="0" applyBorder="1" applyAlignment="1">
      <alignment horizontal="center"/>
    </xf>
    <xf numFmtId="0" fontId="61" fillId="4" borderId="12" xfId="10" applyFill="1" applyBorder="1" applyAlignment="1" applyProtection="1">
      <alignment horizontal="left" vertical="center" wrapText="1"/>
    </xf>
    <xf numFmtId="0" fontId="0" fillId="4" borderId="34" xfId="0" applyFill="1" applyBorder="1" applyAlignment="1">
      <alignment horizontal="left" vertical="top" wrapText="1"/>
    </xf>
    <xf numFmtId="0" fontId="0" fillId="4" borderId="33" xfId="0" applyFill="1" applyBorder="1" applyAlignment="1">
      <alignment horizontal="left" vertical="top" wrapText="1"/>
    </xf>
    <xf numFmtId="0" fontId="0" fillId="4" borderId="35" xfId="0" applyFill="1" applyBorder="1" applyAlignment="1">
      <alignment horizontal="left" vertical="top" wrapText="1"/>
    </xf>
    <xf numFmtId="0" fontId="89" fillId="12" borderId="13" xfId="0" applyFont="1" applyFill="1" applyBorder="1" applyAlignment="1">
      <alignment horizontal="left" vertical="top"/>
    </xf>
    <xf numFmtId="0" fontId="89" fillId="12" borderId="42" xfId="0" applyFont="1" applyFill="1" applyBorder="1" applyAlignment="1">
      <alignment horizontal="left" vertical="top"/>
    </xf>
    <xf numFmtId="0" fontId="88" fillId="11" borderId="1" xfId="0" applyFont="1" applyFill="1" applyBorder="1" applyAlignment="1">
      <alignment horizontal="left" vertical="center" wrapText="1"/>
    </xf>
    <xf numFmtId="0" fontId="88" fillId="11" borderId="3" xfId="0" applyFont="1" applyFill="1" applyBorder="1" applyAlignment="1">
      <alignment horizontal="left" vertical="center" wrapText="1"/>
    </xf>
    <xf numFmtId="0" fontId="88" fillId="11" borderId="4" xfId="0" applyFont="1" applyFill="1" applyBorder="1" applyAlignment="1">
      <alignment horizontal="left" vertical="center" wrapText="1"/>
    </xf>
    <xf numFmtId="0" fontId="88" fillId="11" borderId="5" xfId="0" applyFont="1" applyFill="1" applyBorder="1" applyAlignment="1">
      <alignment horizontal="left" vertical="center" wrapText="1"/>
    </xf>
    <xf numFmtId="0" fontId="89" fillId="12" borderId="39" xfId="0" applyFont="1" applyFill="1" applyBorder="1" applyAlignment="1">
      <alignment horizontal="left" vertical="top"/>
    </xf>
    <xf numFmtId="0" fontId="89" fillId="12" borderId="40" xfId="0" applyFont="1" applyFill="1" applyBorder="1" applyAlignment="1">
      <alignment horizontal="left" vertical="top"/>
    </xf>
    <xf numFmtId="0" fontId="89" fillId="12" borderId="10" xfId="0" applyFont="1" applyFill="1" applyBorder="1" applyAlignment="1">
      <alignment horizontal="left" vertical="top"/>
    </xf>
    <xf numFmtId="0" fontId="89" fillId="12" borderId="43" xfId="0" applyFont="1" applyFill="1" applyBorder="1" applyAlignment="1">
      <alignment horizontal="left" vertical="top"/>
    </xf>
    <xf numFmtId="0" fontId="89" fillId="12" borderId="10" xfId="0" applyFont="1" applyFill="1" applyBorder="1" applyAlignment="1">
      <alignment horizontal="left" vertical="top" wrapText="1"/>
    </xf>
    <xf numFmtId="0" fontId="89" fillId="12" borderId="43" xfId="0" applyFont="1" applyFill="1" applyBorder="1" applyAlignment="1">
      <alignment horizontal="left" vertical="top" wrapText="1"/>
    </xf>
    <xf numFmtId="0" fontId="89" fillId="12" borderId="45" xfId="0" applyFont="1" applyFill="1" applyBorder="1" applyAlignment="1">
      <alignment horizontal="left" vertical="top"/>
    </xf>
    <xf numFmtId="0" fontId="89" fillId="12" borderId="46" xfId="0" applyFont="1" applyFill="1" applyBorder="1" applyAlignment="1">
      <alignment horizontal="left" vertical="top"/>
    </xf>
    <xf numFmtId="0" fontId="88" fillId="11" borderId="1" xfId="0" applyFont="1" applyFill="1" applyBorder="1" applyAlignment="1">
      <alignment horizontal="left" vertical="top" wrapText="1"/>
    </xf>
    <xf numFmtId="0" fontId="88" fillId="11" borderId="3" xfId="0" applyFont="1" applyFill="1" applyBorder="1" applyAlignment="1">
      <alignment horizontal="left" vertical="top" wrapText="1"/>
    </xf>
    <xf numFmtId="0" fontId="88" fillId="11" borderId="4" xfId="0" applyFont="1" applyFill="1" applyBorder="1" applyAlignment="1">
      <alignment horizontal="left" vertical="top" wrapText="1"/>
    </xf>
    <xf numFmtId="0" fontId="88" fillId="11" borderId="5" xfId="0" applyFont="1" applyFill="1" applyBorder="1" applyAlignment="1">
      <alignment horizontal="left" vertical="top" wrapText="1"/>
    </xf>
    <xf numFmtId="0" fontId="89" fillId="12" borderId="39" xfId="0" applyFont="1" applyFill="1" applyBorder="1" applyAlignment="1">
      <alignment horizontal="left" vertical="top" wrapText="1"/>
    </xf>
    <xf numFmtId="0" fontId="89" fillId="12" borderId="40" xfId="0" applyFont="1" applyFill="1" applyBorder="1" applyAlignment="1">
      <alignment horizontal="left" vertical="top" wrapText="1"/>
    </xf>
    <xf numFmtId="0" fontId="89" fillId="12" borderId="13" xfId="0" applyFont="1" applyFill="1" applyBorder="1" applyAlignment="1">
      <alignment horizontal="left" vertical="top" wrapText="1"/>
    </xf>
    <xf numFmtId="0" fontId="89" fillId="12" borderId="42" xfId="0" applyFont="1" applyFill="1" applyBorder="1" applyAlignment="1">
      <alignment horizontal="left" vertical="top" wrapText="1"/>
    </xf>
    <xf numFmtId="0" fontId="89" fillId="12" borderId="45" xfId="0" applyFont="1" applyFill="1" applyBorder="1" applyAlignment="1">
      <alignment horizontal="left" vertical="top" wrapText="1"/>
    </xf>
    <xf numFmtId="0" fontId="89" fillId="12" borderId="46" xfId="0" applyFont="1" applyFill="1" applyBorder="1" applyAlignment="1">
      <alignment horizontal="left" vertical="top" wrapText="1"/>
    </xf>
    <xf numFmtId="0" fontId="89" fillId="10" borderId="13" xfId="0" applyFont="1" applyFill="1" applyBorder="1" applyAlignment="1">
      <alignment horizontal="left" vertical="center" wrapText="1"/>
    </xf>
    <xf numFmtId="0" fontId="89" fillId="10" borderId="42" xfId="0" applyFont="1" applyFill="1" applyBorder="1" applyAlignment="1">
      <alignment horizontal="left" vertical="center" wrapText="1"/>
    </xf>
    <xf numFmtId="0" fontId="89" fillId="10" borderId="51" xfId="0" applyFont="1" applyFill="1" applyBorder="1" applyAlignment="1">
      <alignment horizontal="left" vertical="center" wrapText="1"/>
    </xf>
    <xf numFmtId="0" fontId="89" fillId="10" borderId="49" xfId="0" applyFont="1" applyFill="1" applyBorder="1" applyAlignment="1">
      <alignment horizontal="left" vertical="center" wrapText="1"/>
    </xf>
    <xf numFmtId="0" fontId="89" fillId="10" borderId="45" xfId="0" applyFont="1" applyFill="1" applyBorder="1" applyAlignment="1">
      <alignment horizontal="left" vertical="center" wrapText="1"/>
    </xf>
    <xf numFmtId="0" fontId="89" fillId="10" borderId="46" xfId="0" applyFont="1" applyFill="1" applyBorder="1" applyAlignment="1">
      <alignment horizontal="left" vertical="center" wrapText="1"/>
    </xf>
    <xf numFmtId="0" fontId="88" fillId="11" borderId="6" xfId="0" applyFont="1" applyFill="1" applyBorder="1" applyAlignment="1">
      <alignment horizontal="left" vertical="center" wrapText="1"/>
    </xf>
    <xf numFmtId="0" fontId="88" fillId="11" borderId="8" xfId="0" applyFont="1" applyFill="1" applyBorder="1" applyAlignment="1">
      <alignment horizontal="left" vertical="center" wrapText="1"/>
    </xf>
    <xf numFmtId="0" fontId="89" fillId="10" borderId="53" xfId="0" applyFont="1" applyFill="1" applyBorder="1" applyAlignment="1">
      <alignment horizontal="left" vertical="center" wrapText="1"/>
    </xf>
    <xf numFmtId="0" fontId="89" fillId="10" borderId="54" xfId="0" applyFont="1" applyFill="1" applyBorder="1" applyAlignment="1">
      <alignment horizontal="left" vertical="center" wrapText="1"/>
    </xf>
    <xf numFmtId="0" fontId="88" fillId="11" borderId="56" xfId="0" applyFont="1" applyFill="1" applyBorder="1" applyAlignment="1">
      <alignment horizontal="left" vertical="center" wrapText="1"/>
    </xf>
    <xf numFmtId="0" fontId="88" fillId="11" borderId="57" xfId="0" applyFont="1" applyFill="1" applyBorder="1" applyAlignment="1">
      <alignment horizontal="left" vertical="center" wrapText="1"/>
    </xf>
    <xf numFmtId="0" fontId="89" fillId="10" borderId="10" xfId="0" applyFont="1" applyFill="1" applyBorder="1" applyAlignment="1">
      <alignment horizontal="left" vertical="center" wrapText="1"/>
    </xf>
    <xf numFmtId="0" fontId="89" fillId="10" borderId="43" xfId="0" applyFont="1" applyFill="1" applyBorder="1" applyAlignment="1">
      <alignment horizontal="left" vertical="center" wrapText="1"/>
    </xf>
    <xf numFmtId="0" fontId="89" fillId="10" borderId="59" xfId="0" applyFont="1" applyFill="1" applyBorder="1" applyAlignment="1">
      <alignment horizontal="left" vertical="center" wrapText="1"/>
    </xf>
    <xf numFmtId="0" fontId="89" fillId="10" borderId="5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4325" y="190500"/>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4325" y="190500"/>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0</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4325" y="190500"/>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1</xdr:row>
      <xdr:rowOff>0</xdr:rowOff>
    </xdr:from>
    <xdr:ext cx="1600620" cy="236024"/>
    <xdr:pic>
      <xdr:nvPicPr>
        <xdr:cNvPr id="31"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4325" y="190500"/>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CA458803-662C-432A-B6EE-C32697AF15CF}"/>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2021</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2">
          <a:extLst>
            <a:ext uri="{FF2B5EF4-FFF2-40B4-BE49-F238E27FC236}">
              <a16:creationId xmlns:a16="http://schemas.microsoft.com/office/drawing/2014/main" id="{85172D1B-B9B1-4983-8140-E3006449AAA6}"/>
            </a:ext>
          </a:extLst>
        </xdr:cNvPr>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[Name of issuer]</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[Bank; Specialized mortgage bank; Ship finance]</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[Name of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endParaRPr lang="da-DK" sz="1100">
            <a:solidFill>
              <a:schemeClr val="dk1"/>
            </a:solidFill>
            <a:latin typeface="+mn-lt"/>
            <a:ea typeface="+mn-ea"/>
            <a:cs typeface="+mn-cs"/>
          </a:endParaRPr>
        </a:p>
        <a:p>
          <a:r>
            <a:rPr lang="en-GB" sz="1100" b="1">
              <a:solidFill>
                <a:schemeClr val="dk1"/>
              </a:solidFill>
              <a:latin typeface="+mn-lt"/>
              <a:ea typeface="+mn-ea"/>
              <a:cs typeface="+mn-cs"/>
            </a:rPr>
            <a:t>Homepage:</a:t>
          </a:r>
          <a:endParaRPr lang="da-DK" sz="110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 etc.]</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[bi-annually,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[date]</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789196B8-C56E-4C8C-A3C2-1B42A1BEEBE9}"/>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0</xdr:col>
      <xdr:colOff>224117</xdr:colOff>
      <xdr:row>1</xdr:row>
      <xdr:rowOff>0</xdr:rowOff>
    </xdr:from>
    <xdr:ext cx="1600620" cy="236024"/>
    <xdr:pic>
      <xdr:nvPicPr>
        <xdr:cNvPr id="3"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4117" y="152400"/>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22412</xdr:colOff>
      <xdr:row>1</xdr:row>
      <xdr:rowOff>11207</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51012" y="163607"/>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xdr:colOff>
      <xdr:row>0</xdr:row>
      <xdr:rowOff>180975</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8125" y="180975"/>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11207</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4325" y="201707"/>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27215</xdr:colOff>
      <xdr:row>1</xdr:row>
      <xdr:rowOff>40821</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41540" y="231321"/>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33617</xdr:colOff>
      <xdr:row>0</xdr:row>
      <xdr:rowOff>145677</xdr:rowOff>
    </xdr:from>
    <xdr:ext cx="1600620" cy="236024"/>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47942" y="145677"/>
          <a:ext cx="1600620" cy="23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867</v>
      </c>
    </row>
    <row r="3" spans="1:1" x14ac:dyDescent="0.25">
      <c r="A3" s="120"/>
    </row>
    <row r="4" spans="1:1" ht="34.5" x14ac:dyDescent="0.25">
      <c r="A4" s="121" t="s">
        <v>868</v>
      </c>
    </row>
    <row r="5" spans="1:1" ht="34.5" x14ac:dyDescent="0.25">
      <c r="A5" s="121" t="s">
        <v>869</v>
      </c>
    </row>
    <row r="6" spans="1:1" ht="34.5" x14ac:dyDescent="0.25">
      <c r="A6" s="121" t="s">
        <v>870</v>
      </c>
    </row>
    <row r="7" spans="1:1" ht="17.25" x14ac:dyDescent="0.25">
      <c r="A7" s="121"/>
    </row>
    <row r="8" spans="1:1" ht="18.75" x14ac:dyDescent="0.25">
      <c r="A8" s="122" t="s">
        <v>871</v>
      </c>
    </row>
    <row r="9" spans="1:1" ht="34.5" x14ac:dyDescent="0.3">
      <c r="A9" s="131" t="s">
        <v>1034</v>
      </c>
    </row>
    <row r="10" spans="1:1" ht="69" x14ac:dyDescent="0.25">
      <c r="A10" s="124" t="s">
        <v>872</v>
      </c>
    </row>
    <row r="11" spans="1:1" ht="34.5" x14ac:dyDescent="0.25">
      <c r="A11" s="124" t="s">
        <v>873</v>
      </c>
    </row>
    <row r="12" spans="1:1" ht="17.25" x14ac:dyDescent="0.25">
      <c r="A12" s="124" t="s">
        <v>874</v>
      </c>
    </row>
    <row r="13" spans="1:1" ht="17.25" x14ac:dyDescent="0.25">
      <c r="A13" s="124" t="s">
        <v>875</v>
      </c>
    </row>
    <row r="14" spans="1:1" ht="34.5" x14ac:dyDescent="0.25">
      <c r="A14" s="124" t="s">
        <v>876</v>
      </c>
    </row>
    <row r="15" spans="1:1" ht="17.25" x14ac:dyDescent="0.25">
      <c r="A15" s="124"/>
    </row>
    <row r="16" spans="1:1" ht="18.75" x14ac:dyDescent="0.25">
      <c r="A16" s="122" t="s">
        <v>877</v>
      </c>
    </row>
    <row r="17" spans="1:1" ht="17.25" x14ac:dyDescent="0.25">
      <c r="A17" s="125" t="s">
        <v>878</v>
      </c>
    </row>
    <row r="18" spans="1:1" ht="34.5" x14ac:dyDescent="0.25">
      <c r="A18" s="126" t="s">
        <v>879</v>
      </c>
    </row>
    <row r="19" spans="1:1" ht="34.5" x14ac:dyDescent="0.25">
      <c r="A19" s="126" t="s">
        <v>880</v>
      </c>
    </row>
    <row r="20" spans="1:1" ht="51.75" x14ac:dyDescent="0.25">
      <c r="A20" s="126" t="s">
        <v>881</v>
      </c>
    </row>
    <row r="21" spans="1:1" ht="86.25" x14ac:dyDescent="0.25">
      <c r="A21" s="126" t="s">
        <v>882</v>
      </c>
    </row>
    <row r="22" spans="1:1" ht="51.75" x14ac:dyDescent="0.25">
      <c r="A22" s="126" t="s">
        <v>883</v>
      </c>
    </row>
    <row r="23" spans="1:1" ht="34.5" x14ac:dyDescent="0.25">
      <c r="A23" s="126" t="s">
        <v>884</v>
      </c>
    </row>
    <row r="24" spans="1:1" ht="17.25" x14ac:dyDescent="0.25">
      <c r="A24" s="126" t="s">
        <v>885</v>
      </c>
    </row>
    <row r="25" spans="1:1" ht="17.25" x14ac:dyDescent="0.25">
      <c r="A25" s="125" t="s">
        <v>886</v>
      </c>
    </row>
    <row r="26" spans="1:1" ht="51.75" x14ac:dyDescent="0.3">
      <c r="A26" s="127" t="s">
        <v>887</v>
      </c>
    </row>
    <row r="27" spans="1:1" ht="17.25" x14ac:dyDescent="0.3">
      <c r="A27" s="127" t="s">
        <v>888</v>
      </c>
    </row>
    <row r="28" spans="1:1" ht="17.25" x14ac:dyDescent="0.25">
      <c r="A28" s="125" t="s">
        <v>889</v>
      </c>
    </row>
    <row r="29" spans="1:1" ht="34.5" x14ac:dyDescent="0.25">
      <c r="A29" s="126" t="s">
        <v>890</v>
      </c>
    </row>
    <row r="30" spans="1:1" ht="34.5" x14ac:dyDescent="0.25">
      <c r="A30" s="126" t="s">
        <v>891</v>
      </c>
    </row>
    <row r="31" spans="1:1" ht="34.5" x14ac:dyDescent="0.25">
      <c r="A31" s="126" t="s">
        <v>892</v>
      </c>
    </row>
    <row r="32" spans="1:1" ht="34.5" x14ac:dyDescent="0.25">
      <c r="A32" s="126" t="s">
        <v>893</v>
      </c>
    </row>
    <row r="33" spans="1:1" ht="17.25" x14ac:dyDescent="0.25">
      <c r="A33" s="126"/>
    </row>
    <row r="34" spans="1:1" ht="18.75" x14ac:dyDescent="0.25">
      <c r="A34" s="122" t="s">
        <v>894</v>
      </c>
    </row>
    <row r="35" spans="1:1" ht="17.25" x14ac:dyDescent="0.25">
      <c r="A35" s="125" t="s">
        <v>895</v>
      </c>
    </row>
    <row r="36" spans="1:1" ht="34.5" x14ac:dyDescent="0.25">
      <c r="A36" s="126" t="s">
        <v>896</v>
      </c>
    </row>
    <row r="37" spans="1:1" ht="34.5" x14ac:dyDescent="0.25">
      <c r="A37" s="126" t="s">
        <v>897</v>
      </c>
    </row>
    <row r="38" spans="1:1" ht="34.5" x14ac:dyDescent="0.25">
      <c r="A38" s="126" t="s">
        <v>898</v>
      </c>
    </row>
    <row r="39" spans="1:1" ht="17.25" x14ac:dyDescent="0.25">
      <c r="A39" s="126" t="s">
        <v>899</v>
      </c>
    </row>
    <row r="40" spans="1:1" ht="34.5" x14ac:dyDescent="0.25">
      <c r="A40" s="126" t="s">
        <v>900</v>
      </c>
    </row>
    <row r="41" spans="1:1" ht="17.25" x14ac:dyDescent="0.25">
      <c r="A41" s="125" t="s">
        <v>901</v>
      </c>
    </row>
    <row r="42" spans="1:1" ht="17.25" x14ac:dyDescent="0.25">
      <c r="A42" s="126" t="s">
        <v>902</v>
      </c>
    </row>
    <row r="43" spans="1:1" ht="17.25" x14ac:dyDescent="0.3">
      <c r="A43" s="127" t="s">
        <v>903</v>
      </c>
    </row>
    <row r="44" spans="1:1" ht="17.25" x14ac:dyDescent="0.25">
      <c r="A44" s="125" t="s">
        <v>904</v>
      </c>
    </row>
    <row r="45" spans="1:1" ht="34.5" x14ac:dyDescent="0.3">
      <c r="A45" s="127" t="s">
        <v>905</v>
      </c>
    </row>
    <row r="46" spans="1:1" ht="34.5" x14ac:dyDescent="0.25">
      <c r="A46" s="126" t="s">
        <v>906</v>
      </c>
    </row>
    <row r="47" spans="1:1" ht="34.5" x14ac:dyDescent="0.25">
      <c r="A47" s="126" t="s">
        <v>907</v>
      </c>
    </row>
    <row r="48" spans="1:1" ht="17.25" x14ac:dyDescent="0.25">
      <c r="A48" s="126" t="s">
        <v>908</v>
      </c>
    </row>
    <row r="49" spans="1:1" ht="17.25" x14ac:dyDescent="0.3">
      <c r="A49" s="127" t="s">
        <v>909</v>
      </c>
    </row>
    <row r="50" spans="1:1" ht="17.25" x14ac:dyDescent="0.25">
      <c r="A50" s="125" t="s">
        <v>910</v>
      </c>
    </row>
    <row r="51" spans="1:1" ht="34.5" x14ac:dyDescent="0.3">
      <c r="A51" s="127" t="s">
        <v>911</v>
      </c>
    </row>
    <row r="52" spans="1:1" ht="17.25" x14ac:dyDescent="0.25">
      <c r="A52" s="126" t="s">
        <v>912</v>
      </c>
    </row>
    <row r="53" spans="1:1" ht="34.5" x14ac:dyDescent="0.3">
      <c r="A53" s="127" t="s">
        <v>913</v>
      </c>
    </row>
    <row r="54" spans="1:1" ht="17.25" x14ac:dyDescent="0.25">
      <c r="A54" s="125" t="s">
        <v>914</v>
      </c>
    </row>
    <row r="55" spans="1:1" ht="17.25" x14ac:dyDescent="0.3">
      <c r="A55" s="127" t="s">
        <v>915</v>
      </c>
    </row>
    <row r="56" spans="1:1" ht="34.5" x14ac:dyDescent="0.25">
      <c r="A56" s="126" t="s">
        <v>916</v>
      </c>
    </row>
    <row r="57" spans="1:1" ht="17.25" x14ac:dyDescent="0.25">
      <c r="A57" s="126" t="s">
        <v>917</v>
      </c>
    </row>
    <row r="58" spans="1:1" ht="17.25" x14ac:dyDescent="0.25">
      <c r="A58" s="126" t="s">
        <v>918</v>
      </c>
    </row>
    <row r="59" spans="1:1" ht="17.25" x14ac:dyDescent="0.25">
      <c r="A59" s="125" t="s">
        <v>919</v>
      </c>
    </row>
    <row r="60" spans="1:1" ht="34.5" x14ac:dyDescent="0.25">
      <c r="A60" s="126" t="s">
        <v>920</v>
      </c>
    </row>
    <row r="61" spans="1:1" ht="17.25" x14ac:dyDescent="0.25">
      <c r="A61" s="128"/>
    </row>
    <row r="62" spans="1:1" ht="18.75" x14ac:dyDescent="0.25">
      <c r="A62" s="122" t="s">
        <v>921</v>
      </c>
    </row>
    <row r="63" spans="1:1" ht="17.25" x14ac:dyDescent="0.25">
      <c r="A63" s="125" t="s">
        <v>922</v>
      </c>
    </row>
    <row r="64" spans="1:1" ht="34.5" x14ac:dyDescent="0.25">
      <c r="A64" s="126" t="s">
        <v>923</v>
      </c>
    </row>
    <row r="65" spans="1:1" ht="17.25" x14ac:dyDescent="0.25">
      <c r="A65" s="126" t="s">
        <v>924</v>
      </c>
    </row>
    <row r="66" spans="1:1" ht="34.5" x14ac:dyDescent="0.25">
      <c r="A66" s="124" t="s">
        <v>925</v>
      </c>
    </row>
    <row r="67" spans="1:1" ht="34.5" x14ac:dyDescent="0.25">
      <c r="A67" s="124" t="s">
        <v>926</v>
      </c>
    </row>
    <row r="68" spans="1:1" ht="34.5" x14ac:dyDescent="0.25">
      <c r="A68" s="124" t="s">
        <v>927</v>
      </c>
    </row>
    <row r="69" spans="1:1" ht="17.25" x14ac:dyDescent="0.25">
      <c r="A69" s="129" t="s">
        <v>928</v>
      </c>
    </row>
    <row r="70" spans="1:1" ht="51.75" x14ac:dyDescent="0.25">
      <c r="A70" s="124" t="s">
        <v>929</v>
      </c>
    </row>
    <row r="71" spans="1:1" ht="17.25" x14ac:dyDescent="0.25">
      <c r="A71" s="124" t="s">
        <v>930</v>
      </c>
    </row>
    <row r="72" spans="1:1" ht="17.25" x14ac:dyDescent="0.25">
      <c r="A72" s="129" t="s">
        <v>931</v>
      </c>
    </row>
    <row r="73" spans="1:1" ht="17.25" x14ac:dyDescent="0.25">
      <c r="A73" s="124" t="s">
        <v>932</v>
      </c>
    </row>
    <row r="74" spans="1:1" ht="17.25" x14ac:dyDescent="0.25">
      <c r="A74" s="129" t="s">
        <v>933</v>
      </c>
    </row>
    <row r="75" spans="1:1" ht="34.5" x14ac:dyDescent="0.25">
      <c r="A75" s="124" t="s">
        <v>934</v>
      </c>
    </row>
    <row r="76" spans="1:1" ht="17.25" x14ac:dyDescent="0.25">
      <c r="A76" s="124" t="s">
        <v>935</v>
      </c>
    </row>
    <row r="77" spans="1:1" ht="51.75" x14ac:dyDescent="0.25">
      <c r="A77" s="124" t="s">
        <v>936</v>
      </c>
    </row>
    <row r="78" spans="1:1" ht="17.25" x14ac:dyDescent="0.25">
      <c r="A78" s="129" t="s">
        <v>937</v>
      </c>
    </row>
    <row r="79" spans="1:1" ht="17.25" x14ac:dyDescent="0.3">
      <c r="A79" s="123" t="s">
        <v>938</v>
      </c>
    </row>
    <row r="80" spans="1:1" ht="17.25" x14ac:dyDescent="0.25">
      <c r="A80" s="129" t="s">
        <v>939</v>
      </c>
    </row>
    <row r="81" spans="1:1" ht="34.5" x14ac:dyDescent="0.25">
      <c r="A81" s="124" t="s">
        <v>940</v>
      </c>
    </row>
    <row r="82" spans="1:1" ht="34.5" x14ac:dyDescent="0.25">
      <c r="A82" s="124" t="s">
        <v>941</v>
      </c>
    </row>
    <row r="83" spans="1:1" ht="34.5" x14ac:dyDescent="0.25">
      <c r="A83" s="124" t="s">
        <v>942</v>
      </c>
    </row>
    <row r="84" spans="1:1" ht="34.5" x14ac:dyDescent="0.25">
      <c r="A84" s="124" t="s">
        <v>943</v>
      </c>
    </row>
    <row r="85" spans="1:1" ht="34.5" x14ac:dyDescent="0.25">
      <c r="A85" s="124" t="s">
        <v>944</v>
      </c>
    </row>
    <row r="86" spans="1:1" ht="17.25" x14ac:dyDescent="0.25">
      <c r="A86" s="129" t="s">
        <v>945</v>
      </c>
    </row>
    <row r="87" spans="1:1" ht="17.25" x14ac:dyDescent="0.25">
      <c r="A87" s="124" t="s">
        <v>946</v>
      </c>
    </row>
    <row r="88" spans="1:1" ht="34.5" x14ac:dyDescent="0.25">
      <c r="A88" s="124" t="s">
        <v>947</v>
      </c>
    </row>
    <row r="89" spans="1:1" ht="17.25" x14ac:dyDescent="0.25">
      <c r="A89" s="129" t="s">
        <v>948</v>
      </c>
    </row>
    <row r="90" spans="1:1" ht="34.5" x14ac:dyDescent="0.25">
      <c r="A90" s="124" t="s">
        <v>949</v>
      </c>
    </row>
    <row r="91" spans="1:1" ht="17.25" x14ac:dyDescent="0.25">
      <c r="A91" s="129" t="s">
        <v>950</v>
      </c>
    </row>
    <row r="92" spans="1:1" ht="17.25" x14ac:dyDescent="0.3">
      <c r="A92" s="123" t="s">
        <v>951</v>
      </c>
    </row>
    <row r="93" spans="1:1" ht="17.25" x14ac:dyDescent="0.25">
      <c r="A93" s="124" t="s">
        <v>952</v>
      </c>
    </row>
    <row r="94" spans="1:1" ht="17.25" x14ac:dyDescent="0.25">
      <c r="A94" s="124"/>
    </row>
    <row r="95" spans="1:1" ht="18.75" x14ac:dyDescent="0.25">
      <c r="A95" s="122" t="s">
        <v>953</v>
      </c>
    </row>
    <row r="96" spans="1:1" ht="34.5" x14ac:dyDescent="0.3">
      <c r="A96" s="123" t="s">
        <v>954</v>
      </c>
    </row>
    <row r="97" spans="1:1" ht="17.25" x14ac:dyDescent="0.3">
      <c r="A97" s="123" t="s">
        <v>955</v>
      </c>
    </row>
    <row r="98" spans="1:1" ht="17.25" x14ac:dyDescent="0.25">
      <c r="A98" s="129" t="s">
        <v>956</v>
      </c>
    </row>
    <row r="99" spans="1:1" ht="17.25" x14ac:dyDescent="0.25">
      <c r="A99" s="121" t="s">
        <v>957</v>
      </c>
    </row>
    <row r="100" spans="1:1" ht="17.25" x14ac:dyDescent="0.25">
      <c r="A100" s="124" t="s">
        <v>958</v>
      </c>
    </row>
    <row r="101" spans="1:1" ht="17.25" x14ac:dyDescent="0.25">
      <c r="A101" s="124" t="s">
        <v>959</v>
      </c>
    </row>
    <row r="102" spans="1:1" ht="17.25" x14ac:dyDescent="0.25">
      <c r="A102" s="124" t="s">
        <v>960</v>
      </c>
    </row>
    <row r="103" spans="1:1" ht="17.25" x14ac:dyDescent="0.25">
      <c r="A103" s="124" t="s">
        <v>961</v>
      </c>
    </row>
    <row r="104" spans="1:1" ht="34.5" x14ac:dyDescent="0.25">
      <c r="A104" s="124" t="s">
        <v>962</v>
      </c>
    </row>
    <row r="105" spans="1:1" ht="17.25" x14ac:dyDescent="0.25">
      <c r="A105" s="121" t="s">
        <v>963</v>
      </c>
    </row>
    <row r="106" spans="1:1" ht="17.25" x14ac:dyDescent="0.25">
      <c r="A106" s="124" t="s">
        <v>964</v>
      </c>
    </row>
    <row r="107" spans="1:1" ht="17.25" x14ac:dyDescent="0.25">
      <c r="A107" s="124" t="s">
        <v>965</v>
      </c>
    </row>
    <row r="108" spans="1:1" ht="17.25" x14ac:dyDescent="0.25">
      <c r="A108" s="124" t="s">
        <v>966</v>
      </c>
    </row>
    <row r="109" spans="1:1" ht="17.25" x14ac:dyDescent="0.25">
      <c r="A109" s="124" t="s">
        <v>967</v>
      </c>
    </row>
    <row r="110" spans="1:1" ht="17.25" x14ac:dyDescent="0.25">
      <c r="A110" s="124" t="s">
        <v>968</v>
      </c>
    </row>
    <row r="111" spans="1:1" ht="17.25" x14ac:dyDescent="0.25">
      <c r="A111" s="124" t="s">
        <v>969</v>
      </c>
    </row>
    <row r="112" spans="1:1" ht="17.25" x14ac:dyDescent="0.25">
      <c r="A112" s="129" t="s">
        <v>970</v>
      </c>
    </row>
    <row r="113" spans="1:1" ht="17.25" x14ac:dyDescent="0.25">
      <c r="A113" s="124" t="s">
        <v>971</v>
      </c>
    </row>
    <row r="114" spans="1:1" ht="17.25" x14ac:dyDescent="0.25">
      <c r="A114" s="121" t="s">
        <v>972</v>
      </c>
    </row>
    <row r="115" spans="1:1" ht="17.25" x14ac:dyDescent="0.25">
      <c r="A115" s="124" t="s">
        <v>973</v>
      </c>
    </row>
    <row r="116" spans="1:1" ht="17.25" x14ac:dyDescent="0.25">
      <c r="A116" s="124" t="s">
        <v>974</v>
      </c>
    </row>
    <row r="117" spans="1:1" ht="17.25" x14ac:dyDescent="0.25">
      <c r="A117" s="121" t="s">
        <v>975</v>
      </c>
    </row>
    <row r="118" spans="1:1" ht="17.25" x14ac:dyDescent="0.25">
      <c r="A118" s="124" t="s">
        <v>976</v>
      </c>
    </row>
    <row r="119" spans="1:1" ht="17.25" x14ac:dyDescent="0.25">
      <c r="A119" s="124" t="s">
        <v>977</v>
      </c>
    </row>
    <row r="120" spans="1:1" ht="17.25" x14ac:dyDescent="0.25">
      <c r="A120" s="124" t="s">
        <v>978</v>
      </c>
    </row>
    <row r="121" spans="1:1" ht="17.25" x14ac:dyDescent="0.25">
      <c r="A121" s="129" t="s">
        <v>979</v>
      </c>
    </row>
    <row r="122" spans="1:1" ht="17.25" x14ac:dyDescent="0.25">
      <c r="A122" s="121" t="s">
        <v>980</v>
      </c>
    </row>
    <row r="123" spans="1:1" ht="17.25" x14ac:dyDescent="0.25">
      <c r="A123" s="121" t="s">
        <v>981</v>
      </c>
    </row>
    <row r="124" spans="1:1" ht="17.25" x14ac:dyDescent="0.25">
      <c r="A124" s="124" t="s">
        <v>982</v>
      </c>
    </row>
    <row r="125" spans="1:1" ht="17.25" x14ac:dyDescent="0.25">
      <c r="A125" s="124" t="s">
        <v>983</v>
      </c>
    </row>
    <row r="126" spans="1:1" ht="17.25" x14ac:dyDescent="0.25">
      <c r="A126" s="124" t="s">
        <v>984</v>
      </c>
    </row>
    <row r="127" spans="1:1" ht="17.25" x14ac:dyDescent="0.25">
      <c r="A127" s="124" t="s">
        <v>985</v>
      </c>
    </row>
    <row r="128" spans="1:1" ht="17.25" x14ac:dyDescent="0.25">
      <c r="A128" s="124" t="s">
        <v>986</v>
      </c>
    </row>
    <row r="129" spans="1:1" ht="17.25" x14ac:dyDescent="0.25">
      <c r="A129" s="129" t="s">
        <v>987</v>
      </c>
    </row>
    <row r="130" spans="1:1" ht="34.5" x14ac:dyDescent="0.25">
      <c r="A130" s="124" t="s">
        <v>988</v>
      </c>
    </row>
    <row r="131" spans="1:1" ht="69" x14ac:dyDescent="0.25">
      <c r="A131" s="124" t="s">
        <v>989</v>
      </c>
    </row>
    <row r="132" spans="1:1" ht="34.5" x14ac:dyDescent="0.25">
      <c r="A132" s="124" t="s">
        <v>990</v>
      </c>
    </row>
    <row r="133" spans="1:1" ht="17.25" x14ac:dyDescent="0.25">
      <c r="A133" s="129" t="s">
        <v>991</v>
      </c>
    </row>
    <row r="134" spans="1:1" ht="34.5" x14ac:dyDescent="0.25">
      <c r="A134" s="121" t="s">
        <v>992</v>
      </c>
    </row>
    <row r="135" spans="1:1" ht="17.25" x14ac:dyDescent="0.25">
      <c r="A135" s="121"/>
    </row>
    <row r="136" spans="1:1" ht="18.75" x14ac:dyDescent="0.25">
      <c r="A136" s="122" t="s">
        <v>993</v>
      </c>
    </row>
    <row r="137" spans="1:1" ht="17.25" x14ac:dyDescent="0.25">
      <c r="A137" s="124" t="s">
        <v>994</v>
      </c>
    </row>
    <row r="138" spans="1:1" ht="34.5" x14ac:dyDescent="0.25">
      <c r="A138" s="126" t="s">
        <v>995</v>
      </c>
    </row>
    <row r="139" spans="1:1" ht="34.5" x14ac:dyDescent="0.25">
      <c r="A139" s="126" t="s">
        <v>996</v>
      </c>
    </row>
    <row r="140" spans="1:1" ht="17.25" x14ac:dyDescent="0.25">
      <c r="A140" s="125" t="s">
        <v>997</v>
      </c>
    </row>
    <row r="141" spans="1:1" ht="17.25" x14ac:dyDescent="0.25">
      <c r="A141" s="130" t="s">
        <v>998</v>
      </c>
    </row>
    <row r="142" spans="1:1" ht="34.5" x14ac:dyDescent="0.3">
      <c r="A142" s="127" t="s">
        <v>999</v>
      </c>
    </row>
    <row r="143" spans="1:1" ht="17.25" x14ac:dyDescent="0.25">
      <c r="A143" s="126" t="s">
        <v>1000</v>
      </c>
    </row>
    <row r="144" spans="1:1" ht="17.25" x14ac:dyDescent="0.25">
      <c r="A144" s="126" t="s">
        <v>1001</v>
      </c>
    </row>
    <row r="145" spans="1:1" ht="17.25" x14ac:dyDescent="0.25">
      <c r="A145" s="130" t="s">
        <v>1002</v>
      </c>
    </row>
    <row r="146" spans="1:1" ht="17.25" x14ac:dyDescent="0.25">
      <c r="A146" s="125" t="s">
        <v>1003</v>
      </c>
    </row>
    <row r="147" spans="1:1" ht="17.25" x14ac:dyDescent="0.25">
      <c r="A147" s="130" t="s">
        <v>1004</v>
      </c>
    </row>
    <row r="148" spans="1:1" ht="17.25" x14ac:dyDescent="0.25">
      <c r="A148" s="126" t="s">
        <v>1005</v>
      </c>
    </row>
    <row r="149" spans="1:1" ht="17.25" x14ac:dyDescent="0.25">
      <c r="A149" s="126" t="s">
        <v>1006</v>
      </c>
    </row>
    <row r="150" spans="1:1" ht="17.25" x14ac:dyDescent="0.25">
      <c r="A150" s="126" t="s">
        <v>1007</v>
      </c>
    </row>
    <row r="151" spans="1:1" ht="34.5" x14ac:dyDescent="0.25">
      <c r="A151" s="130" t="s">
        <v>1008</v>
      </c>
    </row>
    <row r="152" spans="1:1" ht="17.25" x14ac:dyDescent="0.25">
      <c r="A152" s="125" t="s">
        <v>1009</v>
      </c>
    </row>
    <row r="153" spans="1:1" ht="17.25" x14ac:dyDescent="0.25">
      <c r="A153" s="126" t="s">
        <v>1010</v>
      </c>
    </row>
    <row r="154" spans="1:1" ht="17.25" x14ac:dyDescent="0.25">
      <c r="A154" s="126" t="s">
        <v>1011</v>
      </c>
    </row>
    <row r="155" spans="1:1" ht="17.25" x14ac:dyDescent="0.25">
      <c r="A155" s="126" t="s">
        <v>1012</v>
      </c>
    </row>
    <row r="156" spans="1:1" ht="17.25" x14ac:dyDescent="0.25">
      <c r="A156" s="126" t="s">
        <v>1013</v>
      </c>
    </row>
    <row r="157" spans="1:1" ht="34.5" x14ac:dyDescent="0.25">
      <c r="A157" s="126" t="s">
        <v>1014</v>
      </c>
    </row>
    <row r="158" spans="1:1" ht="34.5" x14ac:dyDescent="0.25">
      <c r="A158" s="126" t="s">
        <v>1015</v>
      </c>
    </row>
    <row r="159" spans="1:1" ht="17.25" x14ac:dyDescent="0.25">
      <c r="A159" s="125" t="s">
        <v>1016</v>
      </c>
    </row>
    <row r="160" spans="1:1" ht="34.5" x14ac:dyDescent="0.25">
      <c r="A160" s="126" t="s">
        <v>1017</v>
      </c>
    </row>
    <row r="161" spans="1:1" ht="34.5" x14ac:dyDescent="0.25">
      <c r="A161" s="126" t="s">
        <v>1018</v>
      </c>
    </row>
    <row r="162" spans="1:1" ht="17.25" x14ac:dyDescent="0.25">
      <c r="A162" s="126" t="s">
        <v>1019</v>
      </c>
    </row>
    <row r="163" spans="1:1" ht="17.25" x14ac:dyDescent="0.25">
      <c r="A163" s="125" t="s">
        <v>1020</v>
      </c>
    </row>
    <row r="164" spans="1:1" ht="34.5" x14ac:dyDescent="0.3">
      <c r="A164" s="132" t="s">
        <v>1035</v>
      </c>
    </row>
    <row r="165" spans="1:1" ht="34.5" x14ac:dyDescent="0.25">
      <c r="A165" s="126" t="s">
        <v>1021</v>
      </c>
    </row>
    <row r="166" spans="1:1" ht="17.25" x14ac:dyDescent="0.25">
      <c r="A166" s="125" t="s">
        <v>1022</v>
      </c>
    </row>
    <row r="167" spans="1:1" ht="17.25" x14ac:dyDescent="0.25">
      <c r="A167" s="126" t="s">
        <v>1023</v>
      </c>
    </row>
    <row r="168" spans="1:1" ht="17.25" x14ac:dyDescent="0.25">
      <c r="A168" s="125" t="s">
        <v>1024</v>
      </c>
    </row>
    <row r="169" spans="1:1" ht="17.25" x14ac:dyDescent="0.3">
      <c r="A169" s="127" t="s">
        <v>1025</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F46"/>
  <sheetViews>
    <sheetView zoomScale="85" zoomScaleNormal="85" workbookViewId="0"/>
  </sheetViews>
  <sheetFormatPr defaultColWidth="15.85546875" defaultRowHeight="15" x14ac:dyDescent="0.25"/>
  <cols>
    <col min="1" max="1" width="3.42578125" style="346" customWidth="1"/>
    <col min="2" max="2" width="68.42578125" style="346" bestFit="1" customWidth="1"/>
    <col min="3" max="6" width="15.7109375" style="346" bestFit="1" customWidth="1"/>
    <col min="7" max="7" width="5.140625" style="346" customWidth="1"/>
    <col min="8" max="16384" width="15.85546875" style="346"/>
  </cols>
  <sheetData>
    <row r="1" spans="2:6" ht="12" customHeight="1" x14ac:dyDescent="0.25"/>
    <row r="2" spans="2:6" ht="12" customHeight="1" x14ac:dyDescent="0.25"/>
    <row r="3" spans="2:6" ht="12" customHeight="1" x14ac:dyDescent="0.25"/>
    <row r="4" spans="2:6" ht="36" customHeight="1" x14ac:dyDescent="0.25">
      <c r="B4" s="365" t="s">
        <v>2344</v>
      </c>
      <c r="C4" s="658" t="s">
        <v>2345</v>
      </c>
      <c r="D4" s="658"/>
    </row>
    <row r="5" spans="2:6" ht="15.75" x14ac:dyDescent="0.25">
      <c r="B5" s="366" t="s">
        <v>2346</v>
      </c>
      <c r="C5" s="367"/>
      <c r="D5" s="367"/>
      <c r="E5" s="367"/>
      <c r="F5" s="367"/>
    </row>
    <row r="6" spans="2:6" ht="3.75" customHeight="1" x14ac:dyDescent="0.25">
      <c r="B6" s="368"/>
      <c r="C6" s="369"/>
      <c r="D6" s="369"/>
      <c r="E6" s="369"/>
      <c r="F6" s="369"/>
    </row>
    <row r="7" spans="2:6" ht="3" customHeight="1" x14ac:dyDescent="0.25">
      <c r="B7" s="368"/>
    </row>
    <row r="8" spans="2:6" ht="3.75" customHeight="1" x14ac:dyDescent="0.25"/>
    <row r="9" spans="2:6" x14ac:dyDescent="0.25">
      <c r="B9" s="370" t="s">
        <v>2347</v>
      </c>
      <c r="C9" s="371" t="s">
        <v>2348</v>
      </c>
      <c r="D9" s="371" t="s">
        <v>2349</v>
      </c>
      <c r="E9" s="371" t="s">
        <v>2350</v>
      </c>
      <c r="F9" s="371" t="s">
        <v>2351</v>
      </c>
    </row>
    <row r="10" spans="2:6" x14ac:dyDescent="0.25">
      <c r="B10" s="372" t="s">
        <v>2352</v>
      </c>
      <c r="C10" s="373"/>
      <c r="D10" s="373"/>
      <c r="E10" s="373"/>
      <c r="F10" s="373"/>
    </row>
    <row r="11" spans="2:6" x14ac:dyDescent="0.25">
      <c r="B11" s="372" t="s">
        <v>2353</v>
      </c>
      <c r="C11" s="373"/>
      <c r="D11" s="373"/>
      <c r="E11" s="373"/>
      <c r="F11" s="373"/>
    </row>
    <row r="12" spans="2:6" x14ac:dyDescent="0.25">
      <c r="B12" s="374" t="s">
        <v>2354</v>
      </c>
      <c r="C12" s="375"/>
      <c r="D12" s="375"/>
      <c r="E12" s="375"/>
      <c r="F12" s="375"/>
    </row>
    <row r="13" spans="2:6" x14ac:dyDescent="0.25">
      <c r="B13" s="376" t="s">
        <v>2355</v>
      </c>
      <c r="C13" s="377"/>
      <c r="D13" s="377"/>
      <c r="E13" s="377"/>
      <c r="F13" s="377"/>
    </row>
    <row r="14" spans="2:6" x14ac:dyDescent="0.25">
      <c r="B14" s="372" t="s">
        <v>2356</v>
      </c>
      <c r="C14" s="378"/>
      <c r="D14" s="378"/>
      <c r="E14" s="378"/>
      <c r="F14" s="378"/>
    </row>
    <row r="15" spans="2:6" x14ac:dyDescent="0.25">
      <c r="B15" s="372" t="s">
        <v>2357</v>
      </c>
      <c r="C15" s="373"/>
      <c r="D15" s="373"/>
      <c r="E15" s="373"/>
      <c r="F15" s="373"/>
    </row>
    <row r="16" spans="2:6" x14ac:dyDescent="0.25">
      <c r="B16" s="372" t="s">
        <v>2358</v>
      </c>
      <c r="C16" s="373"/>
      <c r="D16" s="373"/>
      <c r="E16" s="373"/>
      <c r="F16" s="373"/>
    </row>
    <row r="17" spans="2:6" x14ac:dyDescent="0.25">
      <c r="B17" s="379" t="s">
        <v>2359</v>
      </c>
      <c r="C17" s="373"/>
      <c r="D17" s="373"/>
      <c r="E17" s="373"/>
      <c r="F17" s="373"/>
    </row>
    <row r="18" spans="2:6" x14ac:dyDescent="0.25">
      <c r="B18" s="380" t="s">
        <v>2360</v>
      </c>
      <c r="C18" s="381"/>
      <c r="D18" s="381"/>
      <c r="E18" s="381"/>
      <c r="F18" s="381"/>
    </row>
    <row r="19" spans="2:6" x14ac:dyDescent="0.25">
      <c r="B19" s="382" t="s">
        <v>2361</v>
      </c>
      <c r="C19" s="381"/>
      <c r="D19" s="381"/>
      <c r="E19" s="381"/>
      <c r="F19" s="381"/>
    </row>
    <row r="20" spans="2:6" x14ac:dyDescent="0.25">
      <c r="B20" s="372" t="s">
        <v>2362</v>
      </c>
      <c r="C20" s="373"/>
      <c r="D20" s="373"/>
      <c r="E20" s="373"/>
      <c r="F20" s="373"/>
    </row>
    <row r="21" spans="2:6" ht="9.75" customHeight="1" x14ac:dyDescent="0.25">
      <c r="B21" s="368"/>
      <c r="C21" s="369"/>
      <c r="D21" s="369"/>
      <c r="E21" s="369"/>
      <c r="F21" s="369"/>
    </row>
    <row r="22" spans="2:6" ht="15.75" x14ac:dyDescent="0.25">
      <c r="B22" s="383"/>
      <c r="C22" s="369"/>
      <c r="D22" s="369"/>
      <c r="E22" s="369"/>
      <c r="F22" s="369"/>
    </row>
    <row r="23" spans="2:6" x14ac:dyDescent="0.25">
      <c r="B23" s="384" t="s">
        <v>2363</v>
      </c>
      <c r="C23" s="385"/>
      <c r="D23" s="385"/>
      <c r="E23" s="385"/>
      <c r="F23" s="385"/>
    </row>
    <row r="24" spans="2:6" x14ac:dyDescent="0.25">
      <c r="B24" s="386" t="s">
        <v>2364</v>
      </c>
      <c r="C24" s="387"/>
      <c r="D24" s="387"/>
      <c r="E24" s="387"/>
      <c r="F24" s="387"/>
    </row>
    <row r="25" spans="2:6" x14ac:dyDescent="0.25">
      <c r="B25" s="384" t="s">
        <v>2365</v>
      </c>
      <c r="C25" s="385"/>
      <c r="D25" s="385"/>
      <c r="E25" s="385"/>
      <c r="F25" s="385"/>
    </row>
    <row r="26" spans="2:6" ht="3" customHeight="1" x14ac:dyDescent="0.25">
      <c r="B26" s="388"/>
      <c r="C26" s="385"/>
      <c r="D26" s="385"/>
      <c r="E26" s="385"/>
      <c r="F26" s="385"/>
    </row>
    <row r="27" spans="2:6" x14ac:dyDescent="0.25">
      <c r="B27" s="374" t="s">
        <v>2366</v>
      </c>
      <c r="C27" s="379"/>
      <c r="D27" s="379"/>
      <c r="E27" s="379"/>
      <c r="F27" s="379"/>
    </row>
    <row r="28" spans="2:6" x14ac:dyDescent="0.25">
      <c r="B28" s="389" t="s">
        <v>2367</v>
      </c>
      <c r="C28" s="390"/>
      <c r="D28" s="391"/>
      <c r="E28" s="391"/>
      <c r="F28" s="390"/>
    </row>
    <row r="29" spans="2:6" x14ac:dyDescent="0.25">
      <c r="B29" s="389" t="s">
        <v>2368</v>
      </c>
      <c r="C29" s="390"/>
      <c r="D29" s="390"/>
      <c r="E29" s="390"/>
      <c r="F29" s="390"/>
    </row>
    <row r="30" spans="2:6" x14ac:dyDescent="0.25">
      <c r="B30" s="389" t="s">
        <v>2369</v>
      </c>
      <c r="C30" s="390"/>
      <c r="D30" s="390"/>
      <c r="E30" s="390"/>
      <c r="F30" s="390"/>
    </row>
    <row r="31" spans="2:6" x14ac:dyDescent="0.25">
      <c r="B31" s="374" t="s">
        <v>2370</v>
      </c>
      <c r="C31" s="392"/>
      <c r="D31" s="392"/>
      <c r="E31" s="392"/>
      <c r="F31" s="392"/>
    </row>
    <row r="32" spans="2:6" x14ac:dyDescent="0.25">
      <c r="B32" s="389" t="s">
        <v>2371</v>
      </c>
      <c r="C32" s="390"/>
      <c r="D32" s="390"/>
      <c r="E32" s="390"/>
      <c r="F32" s="390"/>
    </row>
    <row r="33" spans="2:6" x14ac:dyDescent="0.25">
      <c r="B33" s="389" t="s">
        <v>2372</v>
      </c>
      <c r="C33" s="390"/>
      <c r="D33" s="390"/>
      <c r="E33" s="390"/>
      <c r="F33" s="390"/>
    </row>
    <row r="34" spans="2:6" x14ac:dyDescent="0.25">
      <c r="B34" s="389" t="s">
        <v>2373</v>
      </c>
      <c r="C34" s="393"/>
      <c r="D34" s="393"/>
      <c r="E34" s="393"/>
      <c r="F34" s="393"/>
    </row>
    <row r="35" spans="2:6" x14ac:dyDescent="0.25">
      <c r="B35" s="389" t="s">
        <v>2374</v>
      </c>
      <c r="C35" s="393"/>
      <c r="D35" s="393"/>
      <c r="E35" s="393"/>
      <c r="F35" s="393"/>
    </row>
    <row r="36" spans="2:6" x14ac:dyDescent="0.25">
      <c r="B36" s="374" t="s">
        <v>2375</v>
      </c>
      <c r="C36" s="392"/>
      <c r="D36" s="392"/>
      <c r="E36" s="392"/>
      <c r="F36" s="392"/>
    </row>
    <row r="37" spans="2:6" ht="30" x14ac:dyDescent="0.25">
      <c r="B37" s="389" t="s">
        <v>2376</v>
      </c>
      <c r="C37" s="390"/>
      <c r="D37" s="390"/>
      <c r="E37" s="390"/>
      <c r="F37" s="390"/>
    </row>
    <row r="38" spans="2:6" ht="30" x14ac:dyDescent="0.25">
      <c r="B38" s="389" t="s">
        <v>2377</v>
      </c>
      <c r="C38" s="390"/>
      <c r="D38" s="390"/>
      <c r="E38" s="390"/>
      <c r="F38" s="390"/>
    </row>
    <row r="39" spans="2:6" x14ac:dyDescent="0.25">
      <c r="B39" s="389" t="s">
        <v>2378</v>
      </c>
      <c r="C39" s="390"/>
      <c r="D39" s="390"/>
      <c r="E39" s="390"/>
      <c r="F39" s="390"/>
    </row>
    <row r="40" spans="2:6" x14ac:dyDescent="0.25">
      <c r="B40" s="374" t="s">
        <v>2379</v>
      </c>
      <c r="C40" s="394"/>
      <c r="D40" s="394"/>
      <c r="E40" s="394"/>
      <c r="F40" s="394"/>
    </row>
    <row r="41" spans="2:6" x14ac:dyDescent="0.25">
      <c r="B41" s="372" t="s">
        <v>2380</v>
      </c>
      <c r="C41" s="395"/>
      <c r="D41" s="395"/>
      <c r="E41" s="395"/>
      <c r="F41" s="396"/>
    </row>
    <row r="42" spans="2:6" ht="30" x14ac:dyDescent="0.25">
      <c r="B42" s="379" t="s">
        <v>2381</v>
      </c>
      <c r="C42" s="397"/>
      <c r="D42" s="397"/>
      <c r="E42" s="397"/>
      <c r="F42" s="397"/>
    </row>
    <row r="46" spans="2:6" x14ac:dyDescent="0.25">
      <c r="F46" s="398" t="s">
        <v>2382</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3:K131"/>
  <sheetViews>
    <sheetView view="pageBreakPreview" zoomScaleNormal="85" zoomScaleSheetLayoutView="100" workbookViewId="0"/>
  </sheetViews>
  <sheetFormatPr defaultRowHeight="15" x14ac:dyDescent="0.25"/>
  <cols>
    <col min="1" max="1" width="3.28515625" style="346" customWidth="1"/>
    <col min="2" max="2" width="60.85546875" style="346" customWidth="1"/>
    <col min="3" max="3" width="21.5703125" style="346" customWidth="1"/>
    <col min="4" max="4" width="19.42578125" style="346" customWidth="1"/>
    <col min="5" max="5" width="17.7109375" style="346" customWidth="1"/>
    <col min="6" max="6" width="18" style="346" bestFit="1" customWidth="1"/>
    <col min="7" max="8" width="10.7109375" style="346" customWidth="1"/>
    <col min="9" max="9" width="10.85546875" style="346" customWidth="1"/>
    <col min="10" max="10" width="4.28515625" style="346" bestFit="1" customWidth="1"/>
    <col min="11" max="11" width="9.140625" style="346"/>
    <col min="12" max="12" width="8.85546875" style="346" customWidth="1"/>
    <col min="13" max="16384" width="9.140625" style="346"/>
  </cols>
  <sheetData>
    <row r="3" spans="2:9" ht="12" customHeight="1" x14ac:dyDescent="0.25"/>
    <row r="4" spans="2:9" ht="36" x14ac:dyDescent="0.25">
      <c r="B4" s="365" t="s">
        <v>2383</v>
      </c>
      <c r="C4" s="365"/>
      <c r="D4" s="365"/>
      <c r="E4" s="365"/>
      <c r="F4" s="365"/>
      <c r="G4" s="365"/>
      <c r="H4" s="365"/>
      <c r="I4" s="365"/>
    </row>
    <row r="5" spans="2:9" ht="4.5" customHeight="1" x14ac:dyDescent="0.25">
      <c r="B5" s="660"/>
      <c r="C5" s="660"/>
      <c r="D5" s="660"/>
      <c r="E5" s="660"/>
      <c r="F5" s="660"/>
      <c r="G5" s="660"/>
      <c r="H5" s="660"/>
      <c r="I5" s="660"/>
    </row>
    <row r="6" spans="2:9" ht="5.25" customHeight="1" x14ac:dyDescent="0.25">
      <c r="B6" s="399"/>
      <c r="C6" s="399"/>
      <c r="D6" s="399"/>
      <c r="E6" s="399"/>
      <c r="F6" s="399"/>
      <c r="G6" s="399"/>
      <c r="H6" s="399"/>
      <c r="I6" s="399"/>
    </row>
    <row r="7" spans="2:9" x14ac:dyDescent="0.25">
      <c r="B7" s="400" t="s">
        <v>2384</v>
      </c>
      <c r="C7" s="401"/>
      <c r="D7" s="401"/>
      <c r="E7" s="401"/>
      <c r="F7" s="401" t="str">
        <f>"Q2 2021"</f>
        <v>Q2 2021</v>
      </c>
      <c r="G7" s="401" t="str">
        <f>"Q1 2021"</f>
        <v>Q1 2021</v>
      </c>
      <c r="H7" s="401" t="str">
        <f>"Q4 2020"</f>
        <v>Q4 2020</v>
      </c>
      <c r="I7" s="401" t="str">
        <f>"Q3 2020"</f>
        <v>Q3 2020</v>
      </c>
    </row>
    <row r="8" spans="2:9" x14ac:dyDescent="0.25">
      <c r="B8" s="402" t="s">
        <v>2385</v>
      </c>
      <c r="F8" s="403">
        <v>118.83</v>
      </c>
      <c r="G8" s="373">
        <v>116.33</v>
      </c>
      <c r="H8" s="373">
        <v>109.21</v>
      </c>
      <c r="I8" s="403">
        <v>98</v>
      </c>
    </row>
    <row r="9" spans="2:9" x14ac:dyDescent="0.25">
      <c r="B9" s="404"/>
      <c r="F9" s="403"/>
      <c r="G9" s="373"/>
      <c r="H9" s="373"/>
      <c r="I9" s="403"/>
    </row>
    <row r="10" spans="2:9" x14ac:dyDescent="0.25">
      <c r="B10" s="402" t="s">
        <v>2386</v>
      </c>
      <c r="F10" s="403">
        <v>18.87</v>
      </c>
      <c r="G10" s="405">
        <v>20.79</v>
      </c>
      <c r="H10" s="405">
        <v>17.64</v>
      </c>
      <c r="I10" s="406">
        <v>14.16</v>
      </c>
    </row>
    <row r="11" spans="2:9" x14ac:dyDescent="0.25">
      <c r="B11" s="402" t="s">
        <v>2387</v>
      </c>
      <c r="C11" s="402" t="s">
        <v>146</v>
      </c>
      <c r="D11" s="402"/>
      <c r="E11" s="402"/>
      <c r="F11" s="406">
        <v>11.1</v>
      </c>
      <c r="G11" s="406">
        <v>10.71</v>
      </c>
      <c r="H11" s="406">
        <v>12.01</v>
      </c>
      <c r="I11" s="406">
        <v>13.31</v>
      </c>
    </row>
    <row r="12" spans="2:9" x14ac:dyDescent="0.25">
      <c r="B12" s="407"/>
      <c r="C12" s="408" t="s">
        <v>2388</v>
      </c>
      <c r="D12" s="408"/>
      <c r="E12" s="408"/>
      <c r="F12" s="638">
        <v>7.33</v>
      </c>
      <c r="G12" s="638">
        <v>7.09</v>
      </c>
      <c r="H12" s="638">
        <v>7.55</v>
      </c>
      <c r="I12" s="639">
        <v>8.1300000000000008</v>
      </c>
    </row>
    <row r="13" spans="2:9" x14ac:dyDescent="0.25">
      <c r="B13" s="402" t="s">
        <v>2389</v>
      </c>
      <c r="F13" s="403">
        <v>99.97</v>
      </c>
      <c r="G13" s="403">
        <v>95.54</v>
      </c>
      <c r="H13" s="403">
        <v>91.58</v>
      </c>
      <c r="I13" s="403">
        <v>83.84</v>
      </c>
    </row>
    <row r="14" spans="2:9" x14ac:dyDescent="0.25">
      <c r="C14" s="402" t="s">
        <v>2390</v>
      </c>
      <c r="D14" s="402"/>
      <c r="E14" s="402"/>
      <c r="F14" s="409"/>
      <c r="G14" s="403"/>
      <c r="H14" s="403"/>
      <c r="I14" s="403"/>
    </row>
    <row r="15" spans="2:9" x14ac:dyDescent="0.25">
      <c r="B15" s="402" t="s">
        <v>2391</v>
      </c>
      <c r="F15" s="403"/>
      <c r="G15" s="403"/>
      <c r="H15" s="403"/>
      <c r="I15" s="403"/>
    </row>
    <row r="16" spans="2:9" x14ac:dyDescent="0.25">
      <c r="B16" s="402" t="s">
        <v>2392</v>
      </c>
      <c r="F16" s="403"/>
      <c r="G16" s="403"/>
      <c r="H16" s="403"/>
      <c r="I16" s="403"/>
    </row>
    <row r="17" spans="1:9" x14ac:dyDescent="0.25">
      <c r="A17" s="410"/>
      <c r="B17" s="411" t="s">
        <v>2393</v>
      </c>
      <c r="C17" s="410"/>
      <c r="F17" s="403"/>
      <c r="G17" s="403"/>
      <c r="H17" s="403"/>
      <c r="I17" s="403"/>
    </row>
    <row r="18" spans="1:9" x14ac:dyDescent="0.25">
      <c r="A18" s="410"/>
      <c r="B18" s="411" t="s">
        <v>2394</v>
      </c>
      <c r="C18" s="410"/>
      <c r="D18" s="412"/>
      <c r="E18" s="412"/>
      <c r="F18" s="413"/>
      <c r="G18" s="413"/>
      <c r="H18" s="413"/>
      <c r="I18" s="413"/>
    </row>
    <row r="19" spans="1:9" x14ac:dyDescent="0.25">
      <c r="A19" s="410"/>
      <c r="B19" s="411" t="s">
        <v>2395</v>
      </c>
      <c r="C19" s="410"/>
      <c r="D19" s="412"/>
      <c r="E19" s="412"/>
      <c r="F19" s="413"/>
      <c r="G19" s="413"/>
      <c r="H19" s="413"/>
      <c r="I19" s="413"/>
    </row>
    <row r="20" spans="1:9" x14ac:dyDescent="0.25">
      <c r="A20" s="410"/>
      <c r="B20" s="411" t="s">
        <v>2396</v>
      </c>
      <c r="C20" s="410"/>
      <c r="D20" s="412"/>
      <c r="E20" s="412"/>
      <c r="F20" s="413"/>
      <c r="G20" s="413"/>
      <c r="H20" s="413"/>
      <c r="I20" s="413"/>
    </row>
    <row r="21" spans="1:9" x14ac:dyDescent="0.25">
      <c r="A21" s="410"/>
      <c r="B21" s="414"/>
      <c r="C21" s="410"/>
      <c r="D21" s="412"/>
      <c r="E21" s="412"/>
      <c r="F21" s="413"/>
      <c r="G21" s="413"/>
      <c r="H21" s="413"/>
      <c r="I21" s="413"/>
    </row>
    <row r="22" spans="1:9" x14ac:dyDescent="0.25">
      <c r="A22" s="410"/>
      <c r="B22" s="415" t="s">
        <v>2397</v>
      </c>
      <c r="C22" s="416"/>
      <c r="D22" s="417"/>
      <c r="E22" s="417"/>
      <c r="F22" s="418"/>
      <c r="G22" s="418"/>
      <c r="H22" s="418"/>
      <c r="I22" s="418"/>
    </row>
    <row r="23" spans="1:9" ht="7.5" customHeight="1" x14ac:dyDescent="0.25"/>
    <row r="24" spans="1:9" ht="18" x14ac:dyDescent="0.25">
      <c r="B24" s="365" t="s">
        <v>2398</v>
      </c>
      <c r="C24" s="365"/>
      <c r="D24" s="365"/>
      <c r="E24" s="365"/>
      <c r="F24" s="365"/>
      <c r="G24" s="365"/>
      <c r="H24" s="365"/>
      <c r="I24" s="365"/>
    </row>
    <row r="25" spans="1:9" ht="5.25" customHeight="1" x14ac:dyDescent="0.25">
      <c r="B25" s="399"/>
      <c r="C25" s="399"/>
      <c r="D25" s="399"/>
      <c r="E25" s="399"/>
      <c r="F25" s="399"/>
      <c r="G25" s="399"/>
      <c r="H25" s="399"/>
      <c r="I25" s="399"/>
    </row>
    <row r="26" spans="1:9" x14ac:dyDescent="0.25">
      <c r="B26" s="400" t="s">
        <v>2384</v>
      </c>
      <c r="C26" s="401"/>
      <c r="D26" s="401"/>
      <c r="E26" s="401"/>
      <c r="F26" s="401" t="str">
        <f>"Q2 2021"</f>
        <v>Q2 2021</v>
      </c>
      <c r="G26" s="401" t="str">
        <f>"Q1 2021"</f>
        <v>Q1 2021</v>
      </c>
      <c r="H26" s="401" t="str">
        <f>"Q4 2020"</f>
        <v>Q4 2020</v>
      </c>
      <c r="I26" s="401" t="str">
        <f>"Q3 2020"</f>
        <v>Q3 2020</v>
      </c>
    </row>
    <row r="27" spans="1:9" x14ac:dyDescent="0.25">
      <c r="B27" s="402" t="s">
        <v>2389</v>
      </c>
      <c r="F27" s="369">
        <v>99.97</v>
      </c>
      <c r="G27" s="640">
        <v>95.54</v>
      </c>
      <c r="H27" s="640">
        <v>91.58</v>
      </c>
      <c r="I27" s="641">
        <v>83.84</v>
      </c>
    </row>
    <row r="28" spans="1:9" x14ac:dyDescent="0.25">
      <c r="B28" s="402" t="s">
        <v>2399</v>
      </c>
      <c r="F28" s="369">
        <v>103.02</v>
      </c>
      <c r="G28" s="640">
        <v>98.82</v>
      </c>
      <c r="H28" s="640">
        <v>95.21</v>
      </c>
      <c r="I28" s="641">
        <v>87.47</v>
      </c>
    </row>
    <row r="29" spans="1:9" x14ac:dyDescent="0.25">
      <c r="B29" s="411" t="s">
        <v>2400</v>
      </c>
      <c r="C29" s="419"/>
      <c r="D29" s="411"/>
      <c r="E29" s="411"/>
      <c r="F29" s="420"/>
      <c r="G29" s="420"/>
      <c r="H29" s="420"/>
      <c r="I29" s="421"/>
    </row>
    <row r="30" spans="1:9" x14ac:dyDescent="0.25">
      <c r="B30" s="410"/>
      <c r="C30" s="411" t="s">
        <v>2401</v>
      </c>
      <c r="D30" s="411"/>
      <c r="E30" s="411"/>
      <c r="F30" s="422">
        <v>19.07</v>
      </c>
      <c r="G30" s="642">
        <v>12.5</v>
      </c>
      <c r="H30" s="642">
        <v>12.63</v>
      </c>
      <c r="I30" s="642">
        <v>13.28</v>
      </c>
    </row>
    <row r="31" spans="1:9" x14ac:dyDescent="0.25">
      <c r="B31" s="410"/>
      <c r="C31" s="411" t="s">
        <v>2402</v>
      </c>
      <c r="D31" s="411"/>
      <c r="E31" s="411"/>
      <c r="F31" s="423"/>
      <c r="G31" s="423"/>
      <c r="H31" s="643"/>
      <c r="I31" s="643"/>
    </row>
    <row r="32" spans="1:9" x14ac:dyDescent="0.25">
      <c r="B32" s="410"/>
      <c r="C32" s="411" t="s">
        <v>2403</v>
      </c>
      <c r="D32" s="411"/>
      <c r="E32" s="411"/>
      <c r="F32" s="497">
        <v>1.242</v>
      </c>
      <c r="G32" s="497">
        <v>16.010000000000002</v>
      </c>
      <c r="H32" s="644">
        <v>14.84</v>
      </c>
      <c r="I32" s="644">
        <v>14.79</v>
      </c>
    </row>
    <row r="33" spans="2:9" x14ac:dyDescent="0.25">
      <c r="B33" s="410"/>
      <c r="C33" s="411" t="s">
        <v>2404</v>
      </c>
      <c r="D33" s="411"/>
      <c r="E33" s="411"/>
      <c r="F33" s="497">
        <v>29.82</v>
      </c>
      <c r="G33" s="497">
        <v>15.13</v>
      </c>
      <c r="H33" s="644">
        <v>15.86</v>
      </c>
      <c r="I33" s="644">
        <v>7.9530000000000003</v>
      </c>
    </row>
    <row r="34" spans="2:9" x14ac:dyDescent="0.25">
      <c r="B34" s="410"/>
      <c r="C34" s="411" t="s">
        <v>2405</v>
      </c>
      <c r="D34" s="411"/>
      <c r="E34" s="411"/>
      <c r="F34" s="497">
        <v>16.649999999999999</v>
      </c>
      <c r="G34" s="497">
        <v>15.19</v>
      </c>
      <c r="H34" s="644">
        <v>14.79</v>
      </c>
      <c r="I34" s="644">
        <v>22.02</v>
      </c>
    </row>
    <row r="35" spans="2:9" x14ac:dyDescent="0.25">
      <c r="B35" s="410"/>
      <c r="C35" s="411" t="s">
        <v>2406</v>
      </c>
      <c r="D35" s="411"/>
      <c r="E35" s="411"/>
      <c r="F35" s="497">
        <v>27.43</v>
      </c>
      <c r="G35" s="497">
        <v>30.94</v>
      </c>
      <c r="H35" s="644">
        <v>12.81</v>
      </c>
      <c r="I35" s="644">
        <v>4.8010000000000002</v>
      </c>
    </row>
    <row r="36" spans="2:9" x14ac:dyDescent="0.25">
      <c r="B36" s="410"/>
      <c r="C36" s="411" t="s">
        <v>2407</v>
      </c>
      <c r="D36" s="411"/>
      <c r="E36" s="411"/>
      <c r="F36" s="422">
        <v>3.2160000000000002</v>
      </c>
      <c r="G36" s="642">
        <v>3.2170000000000001</v>
      </c>
      <c r="H36" s="642">
        <v>18.100000000000001</v>
      </c>
      <c r="I36" s="642">
        <v>18.45</v>
      </c>
    </row>
    <row r="37" spans="2:9" x14ac:dyDescent="0.25">
      <c r="B37" s="410"/>
      <c r="C37" s="411" t="s">
        <v>2408</v>
      </c>
      <c r="D37" s="411"/>
      <c r="E37" s="411"/>
      <c r="F37" s="422">
        <v>2.5430000000000001</v>
      </c>
      <c r="G37" s="642">
        <v>2.544</v>
      </c>
      <c r="H37" s="642">
        <v>2.544</v>
      </c>
      <c r="I37" s="642">
        <v>2.5470000000000002</v>
      </c>
    </row>
    <row r="38" spans="2:9" x14ac:dyDescent="0.25">
      <c r="B38" s="410"/>
      <c r="C38" s="411" t="s">
        <v>2409</v>
      </c>
      <c r="D38" s="411"/>
      <c r="E38" s="411"/>
      <c r="F38" s="422"/>
      <c r="G38" s="642"/>
      <c r="H38" s="642"/>
      <c r="I38" s="642"/>
    </row>
    <row r="39" spans="2:9" x14ac:dyDescent="0.25">
      <c r="B39" s="411" t="s">
        <v>2410</v>
      </c>
      <c r="C39" s="411" t="s">
        <v>2411</v>
      </c>
      <c r="D39" s="411"/>
      <c r="E39" s="411"/>
      <c r="F39" s="424"/>
      <c r="G39" s="424"/>
      <c r="H39" s="424"/>
      <c r="I39" s="424"/>
    </row>
    <row r="40" spans="2:9" x14ac:dyDescent="0.25">
      <c r="B40" s="410"/>
      <c r="C40" s="411" t="s">
        <v>2412</v>
      </c>
      <c r="D40" s="411"/>
      <c r="E40" s="411"/>
      <c r="F40" s="424"/>
      <c r="G40" s="424"/>
      <c r="H40" s="424"/>
      <c r="I40" s="424"/>
    </row>
    <row r="41" spans="2:9" x14ac:dyDescent="0.25">
      <c r="B41" s="410"/>
      <c r="C41" s="411" t="s">
        <v>2413</v>
      </c>
      <c r="D41" s="411"/>
      <c r="E41" s="411"/>
      <c r="F41" s="425"/>
      <c r="G41" s="425"/>
      <c r="H41" s="425"/>
      <c r="I41" s="425"/>
    </row>
    <row r="42" spans="2:9" x14ac:dyDescent="0.25">
      <c r="B42" s="411" t="s">
        <v>2414</v>
      </c>
      <c r="C42" s="411" t="s">
        <v>2415</v>
      </c>
      <c r="D42" s="411"/>
      <c r="E42" s="411"/>
      <c r="F42" s="424">
        <v>0.39</v>
      </c>
      <c r="G42" s="424">
        <v>0.49</v>
      </c>
      <c r="H42" s="424">
        <v>0.52</v>
      </c>
      <c r="I42" s="424">
        <v>0.49</v>
      </c>
    </row>
    <row r="43" spans="2:9" x14ac:dyDescent="0.25">
      <c r="B43" s="410"/>
      <c r="C43" s="411" t="s">
        <v>2416</v>
      </c>
      <c r="D43" s="411"/>
      <c r="E43" s="411"/>
      <c r="F43" s="424">
        <v>0.61</v>
      </c>
      <c r="G43" s="424">
        <v>0.51</v>
      </c>
      <c r="H43" s="424">
        <v>0.48</v>
      </c>
      <c r="I43" s="424">
        <v>0.51</v>
      </c>
    </row>
    <row r="44" spans="2:9" x14ac:dyDescent="0.25">
      <c r="B44" s="410"/>
      <c r="C44" s="411" t="s">
        <v>2417</v>
      </c>
      <c r="D44" s="411"/>
      <c r="E44" s="411"/>
      <c r="F44" s="424"/>
      <c r="G44" s="424"/>
      <c r="H44" s="424"/>
      <c r="I44" s="424"/>
    </row>
    <row r="45" spans="2:9" x14ac:dyDescent="0.25">
      <c r="B45" s="411" t="s">
        <v>2418</v>
      </c>
      <c r="C45" s="411" t="s">
        <v>223</v>
      </c>
      <c r="D45" s="411"/>
      <c r="E45" s="411"/>
      <c r="F45" s="426"/>
      <c r="G45" s="426"/>
      <c r="H45" s="425"/>
      <c r="I45" s="425"/>
    </row>
    <row r="46" spans="2:9" x14ac:dyDescent="0.25">
      <c r="B46" s="410"/>
      <c r="C46" s="411" t="s">
        <v>210</v>
      </c>
      <c r="D46" s="411"/>
      <c r="E46" s="411"/>
      <c r="F46" s="425">
        <v>0.53</v>
      </c>
      <c r="G46" s="425">
        <v>0.63</v>
      </c>
      <c r="H46" s="425">
        <v>0.66</v>
      </c>
      <c r="I46" s="425">
        <v>0.64</v>
      </c>
    </row>
    <row r="47" spans="2:9" x14ac:dyDescent="0.25">
      <c r="B47" s="410"/>
      <c r="C47" s="411" t="s">
        <v>229</v>
      </c>
      <c r="D47" s="411"/>
      <c r="E47" s="411"/>
      <c r="F47" s="425"/>
      <c r="G47" s="425"/>
      <c r="H47" s="425"/>
      <c r="I47" s="425"/>
    </row>
    <row r="48" spans="2:9" x14ac:dyDescent="0.25">
      <c r="B48" s="410"/>
      <c r="C48" s="411" t="s">
        <v>1210</v>
      </c>
      <c r="D48" s="411"/>
      <c r="E48" s="411"/>
      <c r="F48" s="425"/>
      <c r="G48" s="425">
        <v>0.01</v>
      </c>
      <c r="H48" s="425">
        <v>0.01</v>
      </c>
      <c r="I48" s="425">
        <v>0.02</v>
      </c>
    </row>
    <row r="49" spans="2:11" x14ac:dyDescent="0.25">
      <c r="B49" s="410"/>
      <c r="C49" s="411" t="s">
        <v>214</v>
      </c>
      <c r="D49" s="411"/>
      <c r="E49" s="411"/>
      <c r="F49" s="425">
        <v>0.47</v>
      </c>
      <c r="G49" s="425">
        <v>0.36</v>
      </c>
      <c r="H49" s="425">
        <v>0.33</v>
      </c>
      <c r="I49" s="425">
        <v>0.35</v>
      </c>
    </row>
    <row r="50" spans="2:11" x14ac:dyDescent="0.25">
      <c r="B50" s="410"/>
      <c r="C50" s="411" t="s">
        <v>1212</v>
      </c>
      <c r="D50" s="411"/>
      <c r="E50" s="411"/>
      <c r="F50" s="427"/>
      <c r="G50" s="427"/>
      <c r="H50" s="425"/>
      <c r="I50" s="425"/>
    </row>
    <row r="51" spans="2:11" x14ac:dyDescent="0.25">
      <c r="B51" s="410"/>
      <c r="C51" s="411" t="s">
        <v>144</v>
      </c>
      <c r="D51" s="411"/>
      <c r="E51" s="411"/>
      <c r="F51" s="427"/>
      <c r="G51" s="427"/>
      <c r="H51" s="427"/>
      <c r="I51" s="427"/>
    </row>
    <row r="52" spans="2:11" x14ac:dyDescent="0.25">
      <c r="B52" s="411" t="s">
        <v>2419</v>
      </c>
      <c r="C52" s="410"/>
      <c r="D52" s="410"/>
      <c r="E52" s="410"/>
      <c r="F52" s="428">
        <v>1</v>
      </c>
      <c r="G52" s="428">
        <v>1</v>
      </c>
      <c r="H52" s="428">
        <v>1</v>
      </c>
      <c r="I52" s="428">
        <v>1</v>
      </c>
    </row>
    <row r="53" spans="2:11" x14ac:dyDescent="0.25">
      <c r="B53" s="411" t="s">
        <v>2420</v>
      </c>
      <c r="C53" s="410"/>
      <c r="D53" s="410"/>
      <c r="E53" s="410"/>
      <c r="F53" s="428">
        <v>1</v>
      </c>
      <c r="G53" s="428">
        <v>1</v>
      </c>
      <c r="H53" s="428">
        <v>1</v>
      </c>
      <c r="I53" s="428">
        <v>1</v>
      </c>
    </row>
    <row r="54" spans="2:11" x14ac:dyDescent="0.25">
      <c r="B54" s="411" t="s">
        <v>2421</v>
      </c>
      <c r="C54" s="410"/>
      <c r="D54" s="410"/>
      <c r="E54" s="410"/>
      <c r="F54" s="428">
        <v>1</v>
      </c>
      <c r="G54" s="428">
        <v>1</v>
      </c>
      <c r="H54" s="428">
        <v>1</v>
      </c>
      <c r="I54" s="428">
        <v>1</v>
      </c>
    </row>
    <row r="55" spans="2:11" x14ac:dyDescent="0.25">
      <c r="B55" s="411" t="s">
        <v>2422</v>
      </c>
      <c r="C55" s="411" t="s">
        <v>2423</v>
      </c>
      <c r="D55" s="411"/>
      <c r="E55" s="411"/>
      <c r="F55" s="429" t="s">
        <v>2833</v>
      </c>
      <c r="G55" s="645" t="s">
        <v>2833</v>
      </c>
      <c r="H55" s="645" t="s">
        <v>2833</v>
      </c>
      <c r="I55" s="646" t="s">
        <v>2833</v>
      </c>
    </row>
    <row r="56" spans="2:11" x14ac:dyDescent="0.25">
      <c r="B56" s="410"/>
      <c r="C56" s="411" t="s">
        <v>2424</v>
      </c>
      <c r="D56" s="411"/>
      <c r="E56" s="411"/>
      <c r="F56" s="429" t="s">
        <v>2429</v>
      </c>
      <c r="G56" s="645" t="s">
        <v>2429</v>
      </c>
      <c r="H56" s="645" t="s">
        <v>2429</v>
      </c>
      <c r="I56" s="646" t="s">
        <v>2429</v>
      </c>
    </row>
    <row r="57" spans="2:11" x14ac:dyDescent="0.25">
      <c r="C57" s="402" t="s">
        <v>2425</v>
      </c>
      <c r="D57" s="402"/>
      <c r="E57" s="402"/>
      <c r="F57" s="429" t="s">
        <v>2429</v>
      </c>
      <c r="G57" s="645" t="s">
        <v>2429</v>
      </c>
      <c r="H57" s="645" t="s">
        <v>2429</v>
      </c>
      <c r="I57" s="646" t="s">
        <v>2429</v>
      </c>
    </row>
    <row r="58" spans="2:11" x14ac:dyDescent="0.25">
      <c r="C58" s="402"/>
      <c r="D58" s="402"/>
      <c r="E58" s="402"/>
      <c r="F58" s="429"/>
      <c r="G58" s="430"/>
      <c r="H58" s="430"/>
      <c r="I58" s="429"/>
    </row>
    <row r="59" spans="2:11" ht="27" customHeight="1" x14ac:dyDescent="0.25">
      <c r="B59" s="661" t="s">
        <v>2426</v>
      </c>
      <c r="C59" s="661"/>
      <c r="D59" s="661"/>
      <c r="E59" s="402"/>
      <c r="F59" s="429"/>
      <c r="G59" s="430"/>
      <c r="H59" s="430"/>
      <c r="I59" s="429"/>
      <c r="J59" s="259"/>
    </row>
    <row r="60" spans="2:11" ht="17.25" customHeight="1" x14ac:dyDescent="0.25">
      <c r="B60" s="431"/>
      <c r="C60" s="431"/>
      <c r="D60" s="431"/>
      <c r="E60" s="431"/>
      <c r="F60" s="431"/>
      <c r="G60" s="431"/>
      <c r="H60" s="431"/>
      <c r="I60" s="431"/>
      <c r="J60" s="431"/>
      <c r="K60" s="431"/>
    </row>
    <row r="61" spans="2:11" x14ac:dyDescent="0.25">
      <c r="B61" s="354" t="s">
        <v>2427</v>
      </c>
      <c r="K61" s="259"/>
    </row>
    <row r="62" spans="2:11" x14ac:dyDescent="0.25">
      <c r="B62" s="432" t="s">
        <v>2428</v>
      </c>
      <c r="C62" s="433" t="s">
        <v>2429</v>
      </c>
      <c r="D62" s="433" t="s">
        <v>2430</v>
      </c>
      <c r="E62" s="433" t="s">
        <v>2431</v>
      </c>
      <c r="F62" s="433" t="s">
        <v>2432</v>
      </c>
      <c r="G62" s="433" t="s">
        <v>2433</v>
      </c>
      <c r="H62" s="433" t="s">
        <v>2434</v>
      </c>
      <c r="I62" s="433" t="s">
        <v>2435</v>
      </c>
      <c r="J62" s="433" t="s">
        <v>2436</v>
      </c>
      <c r="K62" s="433" t="s">
        <v>2437</v>
      </c>
    </row>
    <row r="63" spans="2:11" x14ac:dyDescent="0.25">
      <c r="B63" s="433" t="s">
        <v>2438</v>
      </c>
      <c r="C63" s="433"/>
      <c r="D63" s="433"/>
      <c r="E63" s="433"/>
      <c r="F63" s="433"/>
      <c r="G63" s="433"/>
      <c r="H63" s="433"/>
      <c r="I63" s="433"/>
      <c r="J63" s="433"/>
      <c r="K63" s="433"/>
    </row>
    <row r="64" spans="2:11" x14ac:dyDescent="0.25">
      <c r="B64" s="433" t="s">
        <v>2439</v>
      </c>
      <c r="C64" s="434"/>
      <c r="D64" s="433"/>
      <c r="E64" s="433"/>
      <c r="F64" s="433"/>
      <c r="G64" s="433"/>
      <c r="H64" s="433"/>
      <c r="I64" s="433"/>
      <c r="J64" s="433"/>
      <c r="K64" s="433"/>
    </row>
    <row r="65" spans="2:11" x14ac:dyDescent="0.25">
      <c r="B65" s="433" t="s">
        <v>2440</v>
      </c>
      <c r="C65" s="434"/>
      <c r="D65" s="433"/>
      <c r="E65" s="433"/>
      <c r="F65" s="433"/>
      <c r="G65" s="433"/>
      <c r="H65" s="433"/>
      <c r="I65" s="433"/>
      <c r="J65" s="433"/>
      <c r="K65" s="433"/>
    </row>
    <row r="66" spans="2:11" x14ac:dyDescent="0.25">
      <c r="B66" s="433" t="s">
        <v>2441</v>
      </c>
      <c r="C66" s="434"/>
      <c r="D66" s="433"/>
      <c r="E66" s="433"/>
      <c r="F66" s="433"/>
      <c r="G66" s="433"/>
      <c r="H66" s="433"/>
      <c r="I66" s="433"/>
      <c r="J66" s="433"/>
      <c r="K66" s="433"/>
    </row>
    <row r="67" spans="2:11" x14ac:dyDescent="0.25">
      <c r="B67" s="433" t="s">
        <v>146</v>
      </c>
      <c r="C67" s="434"/>
      <c r="D67" s="433"/>
      <c r="E67" s="433"/>
      <c r="F67" s="433"/>
      <c r="G67" s="433"/>
      <c r="H67" s="433"/>
      <c r="I67" s="433"/>
      <c r="J67" s="433"/>
      <c r="K67" s="433"/>
    </row>
    <row r="68" spans="2:11" x14ac:dyDescent="0.25">
      <c r="C68" s="435"/>
    </row>
    <row r="69" spans="2:11" x14ac:dyDescent="0.25">
      <c r="B69" s="354" t="s">
        <v>2442</v>
      </c>
    </row>
    <row r="70" spans="2:11" x14ac:dyDescent="0.25">
      <c r="B70" s="432" t="s">
        <v>2443</v>
      </c>
      <c r="C70" s="433" t="s">
        <v>2429</v>
      </c>
      <c r="D70" s="433" t="s">
        <v>2430</v>
      </c>
      <c r="E70" s="433" t="s">
        <v>2431</v>
      </c>
      <c r="F70" s="433" t="s">
        <v>2432</v>
      </c>
      <c r="G70" s="433" t="s">
        <v>2433</v>
      </c>
      <c r="H70" s="433" t="s">
        <v>2434</v>
      </c>
      <c r="I70" s="433" t="s">
        <v>2435</v>
      </c>
      <c r="J70" s="433" t="s">
        <v>2436</v>
      </c>
      <c r="K70" s="433" t="s">
        <v>2437</v>
      </c>
    </row>
    <row r="71" spans="2:11" x14ac:dyDescent="0.25">
      <c r="B71" s="433" t="s">
        <v>2444</v>
      </c>
      <c r="C71" s="433"/>
      <c r="D71" s="433"/>
      <c r="E71" s="433"/>
      <c r="F71" s="433"/>
      <c r="G71" s="433"/>
      <c r="H71" s="433"/>
      <c r="I71" s="433"/>
      <c r="J71" s="433"/>
      <c r="K71" s="433"/>
    </row>
    <row r="72" spans="2:11" x14ac:dyDescent="0.25">
      <c r="B72" s="433" t="s">
        <v>2445</v>
      </c>
      <c r="C72" s="434"/>
      <c r="D72" s="433"/>
      <c r="E72" s="433"/>
      <c r="F72" s="433"/>
      <c r="G72" s="433"/>
      <c r="H72" s="433"/>
      <c r="I72" s="433"/>
      <c r="J72" s="433"/>
      <c r="K72" s="433"/>
    </row>
    <row r="73" spans="2:11" x14ac:dyDescent="0.25">
      <c r="B73" s="433" t="s">
        <v>2446</v>
      </c>
      <c r="C73" s="434"/>
      <c r="D73" s="433"/>
      <c r="E73" s="433"/>
      <c r="F73" s="433"/>
      <c r="G73" s="433"/>
      <c r="H73" s="433"/>
      <c r="I73" s="433"/>
      <c r="J73" s="433"/>
      <c r="K73" s="433"/>
    </row>
    <row r="74" spans="2:11" x14ac:dyDescent="0.25">
      <c r="B74" s="436" t="s">
        <v>2447</v>
      </c>
      <c r="C74" s="434"/>
      <c r="D74" s="433"/>
      <c r="E74" s="433"/>
      <c r="F74" s="433"/>
      <c r="G74" s="433"/>
      <c r="H74" s="433"/>
      <c r="I74" s="433"/>
      <c r="J74" s="433"/>
      <c r="K74" s="433"/>
    </row>
    <row r="75" spans="2:11" x14ac:dyDescent="0.25">
      <c r="B75" s="433" t="s">
        <v>146</v>
      </c>
      <c r="C75" s="434"/>
      <c r="D75" s="433"/>
      <c r="E75" s="433"/>
      <c r="F75" s="433"/>
      <c r="G75" s="433"/>
      <c r="H75" s="433"/>
      <c r="I75" s="433"/>
      <c r="J75" s="433"/>
      <c r="K75" s="433"/>
    </row>
    <row r="76" spans="2:11" x14ac:dyDescent="0.25">
      <c r="C76" s="435"/>
    </row>
    <row r="77" spans="2:11" x14ac:dyDescent="0.25">
      <c r="B77" s="354" t="s">
        <v>2448</v>
      </c>
    </row>
    <row r="78" spans="2:11" x14ac:dyDescent="0.25">
      <c r="B78" s="432" t="s">
        <v>2449</v>
      </c>
      <c r="C78" s="433" t="s">
        <v>2439</v>
      </c>
      <c r="D78" s="433" t="s">
        <v>2440</v>
      </c>
      <c r="E78" s="433" t="s">
        <v>2441</v>
      </c>
      <c r="F78" s="433" t="s">
        <v>146</v>
      </c>
    </row>
    <row r="79" spans="2:11" x14ac:dyDescent="0.25">
      <c r="B79" s="433" t="s">
        <v>2444</v>
      </c>
      <c r="C79" s="433"/>
      <c r="D79" s="433"/>
      <c r="E79" s="433"/>
      <c r="F79" s="433"/>
    </row>
    <row r="80" spans="2:11" x14ac:dyDescent="0.25">
      <c r="B80" s="433" t="s">
        <v>2445</v>
      </c>
      <c r="C80" s="434"/>
      <c r="D80" s="433"/>
      <c r="E80" s="433"/>
      <c r="F80" s="433"/>
    </row>
    <row r="81" spans="2:11" x14ac:dyDescent="0.25">
      <c r="B81" s="433" t="s">
        <v>2446</v>
      </c>
      <c r="C81" s="434"/>
      <c r="D81" s="433"/>
      <c r="E81" s="433"/>
      <c r="F81" s="433"/>
    </row>
    <row r="82" spans="2:11" ht="15" customHeight="1" x14ac:dyDescent="0.25">
      <c r="B82" s="436" t="s">
        <v>2447</v>
      </c>
      <c r="C82" s="434"/>
      <c r="D82" s="433"/>
      <c r="E82" s="433"/>
      <c r="F82" s="433"/>
    </row>
    <row r="83" spans="2:11" x14ac:dyDescent="0.25">
      <c r="B83" s="433" t="s">
        <v>146</v>
      </c>
      <c r="C83" s="434"/>
      <c r="D83" s="433"/>
      <c r="E83" s="433"/>
      <c r="F83" s="433"/>
    </row>
    <row r="84" spans="2:11" x14ac:dyDescent="0.25">
      <c r="C84" s="435"/>
    </row>
    <row r="85" spans="2:11" s="437" customFormat="1" x14ac:dyDescent="0.25">
      <c r="B85" s="354" t="s">
        <v>2450</v>
      </c>
      <c r="C85" s="346"/>
      <c r="D85" s="346"/>
      <c r="E85" s="346"/>
      <c r="F85" s="346"/>
      <c r="G85" s="346"/>
      <c r="H85" s="346"/>
      <c r="I85" s="346"/>
      <c r="J85" s="346"/>
      <c r="K85" s="346"/>
    </row>
    <row r="86" spans="2:11" x14ac:dyDescent="0.25">
      <c r="B86" s="662" t="s">
        <v>2451</v>
      </c>
      <c r="C86" s="663"/>
      <c r="D86" s="663"/>
      <c r="E86" s="664"/>
      <c r="F86" s="434"/>
    </row>
    <row r="87" spans="2:11" x14ac:dyDescent="0.25">
      <c r="B87" s="438"/>
      <c r="C87" s="438"/>
      <c r="D87" s="438"/>
      <c r="E87" s="438"/>
      <c r="F87" s="435"/>
    </row>
    <row r="88" spans="2:11" x14ac:dyDescent="0.25">
      <c r="B88" s="410"/>
      <c r="C88" s="410"/>
      <c r="D88" s="410"/>
    </row>
    <row r="89" spans="2:11" x14ac:dyDescent="0.25">
      <c r="B89" s="439" t="s">
        <v>2452</v>
      </c>
      <c r="C89" s="440"/>
      <c r="D89" s="410"/>
    </row>
    <row r="90" spans="2:11" x14ac:dyDescent="0.25">
      <c r="B90" s="436" t="s">
        <v>2453</v>
      </c>
      <c r="C90" s="441"/>
      <c r="D90" s="410"/>
    </row>
    <row r="91" spans="2:11" x14ac:dyDescent="0.25">
      <c r="B91" s="436" t="s">
        <v>2454</v>
      </c>
      <c r="C91" s="441"/>
      <c r="D91" s="410"/>
    </row>
    <row r="92" spans="2:11" x14ac:dyDescent="0.25">
      <c r="B92" s="436" t="s">
        <v>2441</v>
      </c>
      <c r="C92" s="441"/>
      <c r="D92" s="410"/>
    </row>
    <row r="93" spans="2:11" x14ac:dyDescent="0.25">
      <c r="B93" s="436" t="s">
        <v>146</v>
      </c>
      <c r="C93" s="441"/>
      <c r="D93" s="410"/>
    </row>
    <row r="94" spans="2:11" x14ac:dyDescent="0.25">
      <c r="B94" s="410"/>
      <c r="C94" s="410"/>
      <c r="D94" s="410"/>
    </row>
    <row r="95" spans="2:11" x14ac:dyDescent="0.25">
      <c r="B95" s="439" t="s">
        <v>2455</v>
      </c>
      <c r="C95" s="440"/>
      <c r="D95" s="410"/>
    </row>
    <row r="96" spans="2:11" x14ac:dyDescent="0.25">
      <c r="B96" s="436" t="s">
        <v>2453</v>
      </c>
      <c r="C96" s="441"/>
      <c r="D96" s="410"/>
    </row>
    <row r="97" spans="2:6" x14ac:dyDescent="0.25">
      <c r="B97" s="436" t="s">
        <v>2454</v>
      </c>
      <c r="C97" s="441"/>
      <c r="D97" s="410"/>
    </row>
    <row r="98" spans="2:6" x14ac:dyDescent="0.25">
      <c r="B98" s="436" t="s">
        <v>2441</v>
      </c>
      <c r="C98" s="441"/>
      <c r="D98" s="410"/>
    </row>
    <row r="99" spans="2:6" x14ac:dyDescent="0.25">
      <c r="B99" s="436" t="s">
        <v>146</v>
      </c>
      <c r="C99" s="441"/>
      <c r="D99" s="410"/>
    </row>
    <row r="100" spans="2:6" x14ac:dyDescent="0.25">
      <c r="B100" s="410"/>
      <c r="C100" s="440"/>
      <c r="D100" s="410"/>
    </row>
    <row r="101" spans="2:6" x14ac:dyDescent="0.25">
      <c r="B101" s="410"/>
      <c r="C101" s="440"/>
      <c r="D101" s="410"/>
    </row>
    <row r="102" spans="2:6" x14ac:dyDescent="0.25">
      <c r="B102" s="410"/>
      <c r="C102" s="440"/>
      <c r="D102" s="410"/>
    </row>
    <row r="103" spans="2:6" ht="18" x14ac:dyDescent="0.25">
      <c r="B103" s="665" t="s">
        <v>2456</v>
      </c>
      <c r="C103" s="665"/>
      <c r="D103" s="665"/>
      <c r="E103" s="665"/>
      <c r="F103" s="665"/>
    </row>
    <row r="104" spans="2:6" ht="18" x14ac:dyDescent="0.25">
      <c r="B104" s="431"/>
      <c r="C104" s="442"/>
      <c r="D104" s="443"/>
      <c r="E104" s="443"/>
      <c r="F104" s="443"/>
    </row>
    <row r="105" spans="2:6" x14ac:dyDescent="0.25">
      <c r="B105" s="444" t="s">
        <v>2457</v>
      </c>
      <c r="C105" s="445" t="s">
        <v>2834</v>
      </c>
    </row>
    <row r="106" spans="2:6" x14ac:dyDescent="0.25">
      <c r="B106" s="446" t="s">
        <v>2458</v>
      </c>
      <c r="C106" s="445" t="s">
        <v>2459</v>
      </c>
      <c r="D106" s="259"/>
    </row>
    <row r="107" spans="2:6" x14ac:dyDescent="0.25">
      <c r="B107" s="446" t="s">
        <v>2460</v>
      </c>
      <c r="C107" s="445">
        <v>100</v>
      </c>
    </row>
    <row r="108" spans="2:6" x14ac:dyDescent="0.25">
      <c r="B108" s="446" t="s">
        <v>2462</v>
      </c>
      <c r="C108" s="445" t="s">
        <v>2461</v>
      </c>
    </row>
    <row r="109" spans="2:6" x14ac:dyDescent="0.25">
      <c r="B109" s="446" t="s">
        <v>2463</v>
      </c>
      <c r="C109" s="445" t="s">
        <v>2461</v>
      </c>
    </row>
    <row r="110" spans="2:6" x14ac:dyDescent="0.25">
      <c r="B110" s="446" t="s">
        <v>2464</v>
      </c>
      <c r="C110" s="445" t="s">
        <v>2465</v>
      </c>
    </row>
    <row r="111" spans="2:6" x14ac:dyDescent="0.25">
      <c r="B111" s="446" t="s">
        <v>2466</v>
      </c>
      <c r="C111" s="445" t="s">
        <v>2465</v>
      </c>
    </row>
    <row r="112" spans="2:6" x14ac:dyDescent="0.25">
      <c r="B112" s="446" t="s">
        <v>2467</v>
      </c>
      <c r="C112" s="445" t="s">
        <v>2465</v>
      </c>
    </row>
    <row r="113" spans="2:6" x14ac:dyDescent="0.25">
      <c r="B113" s="447"/>
      <c r="C113" s="215"/>
    </row>
    <row r="115" spans="2:6" ht="18" x14ac:dyDescent="0.25">
      <c r="B115" s="665" t="s">
        <v>2468</v>
      </c>
      <c r="C115" s="665"/>
      <c r="D115" s="665"/>
      <c r="E115" s="665"/>
      <c r="F115" s="665"/>
    </row>
    <row r="116" spans="2:6" ht="18" x14ac:dyDescent="0.25">
      <c r="B116" s="431"/>
      <c r="C116" s="659" t="s">
        <v>2469</v>
      </c>
      <c r="D116" s="659"/>
      <c r="E116" s="659"/>
      <c r="F116" s="659"/>
    </row>
    <row r="117" spans="2:6" x14ac:dyDescent="0.25">
      <c r="B117" s="448" t="s">
        <v>2470</v>
      </c>
      <c r="C117" s="666"/>
      <c r="D117" s="666"/>
      <c r="E117" s="666"/>
      <c r="F117" s="666"/>
    </row>
    <row r="118" spans="2:6" x14ac:dyDescent="0.25">
      <c r="B118" s="448"/>
      <c r="C118" s="449"/>
      <c r="D118" s="449"/>
      <c r="E118" s="449"/>
      <c r="F118" s="449"/>
    </row>
    <row r="119" spans="2:6" x14ac:dyDescent="0.25">
      <c r="B119" s="450" t="s">
        <v>2471</v>
      </c>
      <c r="C119" s="667"/>
      <c r="D119" s="667"/>
      <c r="E119" s="667"/>
      <c r="F119" s="667"/>
    </row>
    <row r="120" spans="2:6" x14ac:dyDescent="0.25">
      <c r="B120" s="451" t="s">
        <v>2472</v>
      </c>
      <c r="C120" s="437"/>
      <c r="D120" s="437"/>
      <c r="E120" s="437"/>
      <c r="F120" s="437"/>
    </row>
    <row r="121" spans="2:6" x14ac:dyDescent="0.25">
      <c r="B121" s="448"/>
    </row>
    <row r="122" spans="2:6" x14ac:dyDescent="0.25">
      <c r="B122" s="448"/>
    </row>
    <row r="123" spans="2:6" ht="15.75" x14ac:dyDescent="0.25">
      <c r="B123" s="452"/>
    </row>
    <row r="124" spans="2:6" ht="18" x14ac:dyDescent="0.25">
      <c r="B124" s="665" t="s">
        <v>2473</v>
      </c>
      <c r="C124" s="665"/>
      <c r="D124" s="665"/>
      <c r="E124" s="665"/>
      <c r="F124" s="665"/>
    </row>
    <row r="125" spans="2:6" ht="18" x14ac:dyDescent="0.25">
      <c r="B125" s="431"/>
      <c r="C125" s="659" t="s">
        <v>2469</v>
      </c>
      <c r="D125" s="659"/>
      <c r="E125" s="659"/>
      <c r="F125" s="659"/>
    </row>
    <row r="126" spans="2:6" x14ac:dyDescent="0.25">
      <c r="B126" s="453"/>
      <c r="C126" s="668" t="s">
        <v>2474</v>
      </c>
      <c r="D126" s="668"/>
      <c r="E126" s="668" t="s">
        <v>2475</v>
      </c>
      <c r="F126" s="668"/>
    </row>
    <row r="127" spans="2:6" ht="30" x14ac:dyDescent="0.25">
      <c r="B127" s="454" t="s">
        <v>2476</v>
      </c>
      <c r="C127" s="666" t="s">
        <v>2835</v>
      </c>
      <c r="D127" s="666"/>
      <c r="E127" s="666"/>
      <c r="F127" s="666"/>
    </row>
    <row r="128" spans="2:6" x14ac:dyDescent="0.25">
      <c r="B128" s="448" t="s">
        <v>2477</v>
      </c>
      <c r="C128" s="666"/>
      <c r="D128" s="666"/>
      <c r="E128" s="666" t="s">
        <v>2835</v>
      </c>
      <c r="F128" s="666"/>
    </row>
    <row r="129" spans="2:9" x14ac:dyDescent="0.25">
      <c r="B129" s="450" t="s">
        <v>2478</v>
      </c>
      <c r="C129" s="667"/>
      <c r="D129" s="667"/>
      <c r="E129" s="667" t="s">
        <v>2835</v>
      </c>
      <c r="F129" s="667"/>
    </row>
    <row r="130" spans="2:9" x14ac:dyDescent="0.25">
      <c r="B130" s="455" t="s">
        <v>2479</v>
      </c>
    </row>
    <row r="131" spans="2:9" x14ac:dyDescent="0.25">
      <c r="I131" s="398" t="s">
        <v>2382</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4:N51"/>
  <sheetViews>
    <sheetView zoomScale="85" zoomScaleNormal="85" workbookViewId="0"/>
  </sheetViews>
  <sheetFormatPr defaultRowHeight="15" x14ac:dyDescent="0.25"/>
  <cols>
    <col min="1" max="1" width="4.7109375" style="346" customWidth="1"/>
    <col min="2" max="2" width="7.7109375" style="346" customWidth="1"/>
    <col min="3" max="13" width="15.7109375" style="346" customWidth="1"/>
    <col min="14" max="16384" width="9.140625" style="346"/>
  </cols>
  <sheetData>
    <row r="4" spans="1:13" ht="18" x14ac:dyDescent="0.25">
      <c r="B4" s="347"/>
      <c r="K4" s="456" t="s">
        <v>2480</v>
      </c>
      <c r="L4" s="457" t="s">
        <v>2481</v>
      </c>
    </row>
    <row r="5" spans="1:13" x14ac:dyDescent="0.25">
      <c r="B5" s="458" t="s">
        <v>2482</v>
      </c>
    </row>
    <row r="7" spans="1:13" ht="15.75" x14ac:dyDescent="0.25">
      <c r="B7" s="459" t="s">
        <v>2483</v>
      </c>
    </row>
    <row r="8" spans="1:13" ht="3.75" customHeight="1" x14ac:dyDescent="0.25">
      <c r="B8" s="459"/>
    </row>
    <row r="9" spans="1:13" x14ac:dyDescent="0.25">
      <c r="B9" s="460" t="s">
        <v>2290</v>
      </c>
      <c r="C9" s="461"/>
      <c r="D9" s="461"/>
      <c r="E9" s="461"/>
      <c r="F9" s="461"/>
      <c r="G9" s="461"/>
      <c r="H9" s="461"/>
      <c r="I9" s="461"/>
      <c r="J9" s="461"/>
      <c r="K9" s="461"/>
      <c r="L9" s="461"/>
      <c r="M9" s="461"/>
    </row>
    <row r="10" spans="1:13" ht="45" x14ac:dyDescent="0.25">
      <c r="A10" s="410"/>
      <c r="B10" s="416"/>
      <c r="C10" s="462" t="s">
        <v>2484</v>
      </c>
      <c r="D10" s="463" t="s">
        <v>2485</v>
      </c>
      <c r="E10" s="463" t="s">
        <v>2486</v>
      </c>
      <c r="F10" s="463" t="s">
        <v>2487</v>
      </c>
      <c r="G10" s="463" t="s">
        <v>2488</v>
      </c>
      <c r="H10" s="463" t="s">
        <v>2489</v>
      </c>
      <c r="I10" s="463" t="s">
        <v>2490</v>
      </c>
      <c r="J10" s="463" t="s">
        <v>808</v>
      </c>
      <c r="K10" s="463" t="s">
        <v>2491</v>
      </c>
      <c r="L10" s="463" t="s">
        <v>144</v>
      </c>
      <c r="M10" s="464" t="s">
        <v>146</v>
      </c>
    </row>
    <row r="11" spans="1:13" x14ac:dyDescent="0.25">
      <c r="A11" s="410"/>
      <c r="B11" s="465" t="s">
        <v>146</v>
      </c>
      <c r="C11" s="619">
        <v>59094</v>
      </c>
      <c r="D11" s="620">
        <v>1683</v>
      </c>
      <c r="E11" s="620">
        <v>0</v>
      </c>
      <c r="F11" s="620">
        <v>12332</v>
      </c>
      <c r="G11" s="620">
        <v>0</v>
      </c>
      <c r="H11" s="620">
        <v>0</v>
      </c>
      <c r="I11" s="620">
        <v>0</v>
      </c>
      <c r="J11" s="620">
        <v>0</v>
      </c>
      <c r="K11" s="620">
        <v>0</v>
      </c>
      <c r="L11" s="620">
        <v>70</v>
      </c>
      <c r="M11" s="621">
        <v>73179</v>
      </c>
    </row>
    <row r="12" spans="1:13" x14ac:dyDescent="0.25">
      <c r="A12" s="410"/>
      <c r="B12" s="466" t="s">
        <v>2492</v>
      </c>
      <c r="C12" s="622">
        <v>80.75267494773091</v>
      </c>
      <c r="D12" s="622">
        <v>2.2998401180666583</v>
      </c>
      <c r="E12" s="622">
        <v>0</v>
      </c>
      <c r="F12" s="622">
        <v>16.851829076647672</v>
      </c>
      <c r="G12" s="622">
        <v>0</v>
      </c>
      <c r="H12" s="622">
        <v>0</v>
      </c>
      <c r="I12" s="622">
        <v>0</v>
      </c>
      <c r="J12" s="622">
        <v>0</v>
      </c>
      <c r="K12" s="622">
        <v>0</v>
      </c>
      <c r="L12" s="622">
        <v>9.5655857554762982E-2</v>
      </c>
      <c r="M12" s="623">
        <v>100</v>
      </c>
    </row>
    <row r="13" spans="1:13" x14ac:dyDescent="0.25">
      <c r="A13" s="410"/>
      <c r="B13" s="410"/>
      <c r="C13" s="410"/>
    </row>
    <row r="14" spans="1:13" ht="15.75" x14ac:dyDescent="0.25">
      <c r="A14" s="410"/>
      <c r="B14" s="467" t="s">
        <v>2493</v>
      </c>
      <c r="C14" s="410"/>
    </row>
    <row r="15" spans="1:13" ht="3.75" customHeight="1" x14ac:dyDescent="0.25">
      <c r="A15" s="410"/>
      <c r="B15" s="467"/>
      <c r="C15" s="410"/>
    </row>
    <row r="16" spans="1:13" x14ac:dyDescent="0.25">
      <c r="A16" s="410"/>
      <c r="B16" s="468" t="s">
        <v>2292</v>
      </c>
      <c r="C16" s="469"/>
      <c r="D16" s="461"/>
      <c r="E16" s="461"/>
      <c r="F16" s="461"/>
      <c r="G16" s="461"/>
      <c r="H16" s="461"/>
      <c r="I16" s="461"/>
      <c r="J16" s="461"/>
      <c r="K16" s="461"/>
      <c r="L16" s="461"/>
      <c r="M16" s="461"/>
    </row>
    <row r="17" spans="1:14" ht="45" x14ac:dyDescent="0.25">
      <c r="A17" s="410"/>
      <c r="B17" s="416"/>
      <c r="C17" s="462" t="s">
        <v>2484</v>
      </c>
      <c r="D17" s="463" t="s">
        <v>2485</v>
      </c>
      <c r="E17" s="463" t="s">
        <v>2486</v>
      </c>
      <c r="F17" s="463" t="s">
        <v>2487</v>
      </c>
      <c r="G17" s="463" t="s">
        <v>2488</v>
      </c>
      <c r="H17" s="463" t="s">
        <v>2489</v>
      </c>
      <c r="I17" s="463" t="s">
        <v>2490</v>
      </c>
      <c r="J17" s="463" t="s">
        <v>808</v>
      </c>
      <c r="K17" s="463" t="s">
        <v>2491</v>
      </c>
      <c r="L17" s="463" t="s">
        <v>144</v>
      </c>
      <c r="M17" s="464" t="s">
        <v>146</v>
      </c>
    </row>
    <row r="18" spans="1:14" x14ac:dyDescent="0.25">
      <c r="A18" s="410"/>
      <c r="B18" s="465" t="s">
        <v>146</v>
      </c>
      <c r="C18" s="624">
        <v>98.967449290613544</v>
      </c>
      <c r="D18" s="625">
        <v>4.3797415020430641</v>
      </c>
      <c r="E18" s="625">
        <v>0</v>
      </c>
      <c r="F18" s="625">
        <v>15.319950258980358</v>
      </c>
      <c r="G18" s="625">
        <v>0</v>
      </c>
      <c r="H18" s="625">
        <v>0</v>
      </c>
      <c r="I18" s="625">
        <v>0</v>
      </c>
      <c r="J18" s="625">
        <v>0</v>
      </c>
      <c r="K18" s="625">
        <v>0</v>
      </c>
      <c r="L18" s="625">
        <v>0.1663634745029032</v>
      </c>
      <c r="M18" s="626">
        <v>118.83350452613986</v>
      </c>
    </row>
    <row r="19" spans="1:14" x14ac:dyDescent="0.25">
      <c r="A19" s="410"/>
      <c r="B19" s="466" t="s">
        <v>2492</v>
      </c>
      <c r="C19" s="622">
        <v>83.282446045209085</v>
      </c>
      <c r="D19" s="622">
        <v>3.6856116627273665</v>
      </c>
      <c r="E19" s="622">
        <v>0</v>
      </c>
      <c r="F19" s="622">
        <v>12.89194517999797</v>
      </c>
      <c r="G19" s="622">
        <v>0</v>
      </c>
      <c r="H19" s="622">
        <v>0</v>
      </c>
      <c r="I19" s="622">
        <v>0</v>
      </c>
      <c r="J19" s="622">
        <v>0</v>
      </c>
      <c r="K19" s="622">
        <v>0</v>
      </c>
      <c r="L19" s="622">
        <v>0.13999711206556911</v>
      </c>
      <c r="M19" s="623">
        <v>100</v>
      </c>
    </row>
    <row r="20" spans="1:14" x14ac:dyDescent="0.25">
      <c r="A20" s="410"/>
      <c r="B20" s="410"/>
      <c r="C20" s="410"/>
    </row>
    <row r="21" spans="1:14" ht="15.75" x14ac:dyDescent="0.25">
      <c r="A21" s="410"/>
      <c r="B21" s="467" t="s">
        <v>2494</v>
      </c>
      <c r="C21" s="410"/>
    </row>
    <row r="22" spans="1:14" ht="3.75" customHeight="1" x14ac:dyDescent="0.25">
      <c r="A22" s="410"/>
      <c r="B22" s="467"/>
      <c r="C22" s="410"/>
    </row>
    <row r="23" spans="1:14" x14ac:dyDescent="0.25">
      <c r="A23" s="410"/>
      <c r="B23" s="468" t="s">
        <v>2294</v>
      </c>
      <c r="C23" s="469"/>
      <c r="D23" s="461"/>
      <c r="E23" s="461"/>
      <c r="F23" s="461"/>
      <c r="G23" s="461"/>
      <c r="H23" s="461"/>
      <c r="I23" s="461"/>
      <c r="J23" s="461"/>
      <c r="K23" s="461"/>
      <c r="L23" s="461"/>
      <c r="M23" s="461"/>
    </row>
    <row r="24" spans="1:14" x14ac:dyDescent="0.25">
      <c r="A24" s="410"/>
      <c r="B24" s="410"/>
      <c r="C24" s="471"/>
    </row>
    <row r="25" spans="1:14" x14ac:dyDescent="0.25">
      <c r="A25" s="410"/>
      <c r="B25" s="416"/>
      <c r="C25" s="462" t="s">
        <v>2495</v>
      </c>
      <c r="D25" s="463" t="s">
        <v>2496</v>
      </c>
      <c r="E25" s="463" t="s">
        <v>2497</v>
      </c>
      <c r="F25" s="463" t="s">
        <v>2498</v>
      </c>
      <c r="G25" s="463" t="s">
        <v>2499</v>
      </c>
      <c r="H25" s="463" t="s">
        <v>2500</v>
      </c>
      <c r="I25" s="464" t="s">
        <v>146</v>
      </c>
    </row>
    <row r="26" spans="1:14" x14ac:dyDescent="0.25">
      <c r="A26" s="410"/>
      <c r="B26" s="465" t="s">
        <v>146</v>
      </c>
      <c r="C26" s="624">
        <v>47.401100985088149</v>
      </c>
      <c r="D26" s="625">
        <v>59.9561288067028</v>
      </c>
      <c r="E26" s="625">
        <v>11.124265320353759</v>
      </c>
      <c r="F26" s="625">
        <v>0.35200941399624003</v>
      </c>
      <c r="G26" s="625">
        <v>0</v>
      </c>
      <c r="H26" s="625">
        <v>0</v>
      </c>
      <c r="I26" s="626">
        <v>118.83350452614096</v>
      </c>
    </row>
    <row r="27" spans="1:14" x14ac:dyDescent="0.25">
      <c r="A27" s="410"/>
      <c r="B27" s="466" t="s">
        <v>2492</v>
      </c>
      <c r="C27" s="622">
        <v>39.888667067511143</v>
      </c>
      <c r="D27" s="622">
        <v>50.453892650715915</v>
      </c>
      <c r="E27" s="622">
        <v>9.361219602765015</v>
      </c>
      <c r="F27" s="622">
        <v>0.29622067900791821</v>
      </c>
      <c r="G27" s="622">
        <v>0</v>
      </c>
      <c r="H27" s="622">
        <v>0</v>
      </c>
      <c r="I27" s="623">
        <v>99.999999999999986</v>
      </c>
    </row>
    <row r="28" spans="1:14" x14ac:dyDescent="0.25">
      <c r="A28" s="410"/>
      <c r="B28" s="410"/>
      <c r="C28" s="410"/>
    </row>
    <row r="29" spans="1:14" ht="15.75" x14ac:dyDescent="0.25">
      <c r="A29" s="410"/>
      <c r="B29" s="467" t="s">
        <v>2501</v>
      </c>
      <c r="C29" s="410"/>
    </row>
    <row r="30" spans="1:14" ht="15.75" x14ac:dyDescent="0.25">
      <c r="B30" s="459"/>
    </row>
    <row r="31" spans="1:14" x14ac:dyDescent="0.25">
      <c r="B31" s="460" t="s">
        <v>2502</v>
      </c>
      <c r="C31" s="460"/>
      <c r="D31" s="460"/>
      <c r="E31" s="460"/>
      <c r="F31" s="460"/>
      <c r="G31" s="460"/>
      <c r="H31" s="460"/>
      <c r="I31" s="460"/>
      <c r="J31" s="460"/>
      <c r="K31" s="460"/>
      <c r="L31" s="460"/>
      <c r="M31" s="460"/>
      <c r="N31" s="460"/>
    </row>
    <row r="32" spans="1:14" ht="30" x14ac:dyDescent="0.25">
      <c r="B32" s="407"/>
      <c r="C32" s="472" t="s">
        <v>2503</v>
      </c>
      <c r="D32" s="472" t="s">
        <v>2504</v>
      </c>
      <c r="E32" s="472" t="s">
        <v>2505</v>
      </c>
      <c r="F32" s="472" t="s">
        <v>2506</v>
      </c>
      <c r="G32" s="472" t="s">
        <v>2507</v>
      </c>
      <c r="H32" s="472" t="s">
        <v>2508</v>
      </c>
      <c r="I32" s="472" t="s">
        <v>2509</v>
      </c>
      <c r="J32" s="472" t="s">
        <v>2510</v>
      </c>
      <c r="K32" s="472" t="s">
        <v>2511</v>
      </c>
      <c r="L32" s="472" t="s">
        <v>2512</v>
      </c>
      <c r="M32" s="472" t="s">
        <v>144</v>
      </c>
      <c r="N32" s="473" t="s">
        <v>146</v>
      </c>
    </row>
    <row r="33" spans="2:14" x14ac:dyDescent="0.25">
      <c r="B33" s="474" t="s">
        <v>146</v>
      </c>
      <c r="C33" s="475"/>
      <c r="D33" s="475"/>
      <c r="E33" s="475"/>
      <c r="F33" s="475"/>
      <c r="G33" s="475"/>
      <c r="H33" s="475"/>
      <c r="I33" s="475"/>
      <c r="J33" s="475"/>
      <c r="K33" s="475"/>
      <c r="L33" s="475"/>
      <c r="M33" s="475"/>
      <c r="N33" s="476"/>
    </row>
    <row r="34" spans="2:14" x14ac:dyDescent="0.25">
      <c r="B34" s="477" t="s">
        <v>2492</v>
      </c>
      <c r="C34" s="478"/>
      <c r="D34" s="478"/>
      <c r="E34" s="478"/>
      <c r="F34" s="478"/>
      <c r="G34" s="478"/>
      <c r="H34" s="478"/>
      <c r="I34" s="478"/>
      <c r="J34" s="478"/>
      <c r="K34" s="478"/>
      <c r="L34" s="478"/>
      <c r="M34" s="478"/>
      <c r="N34" s="479"/>
    </row>
    <row r="36" spans="2:14" ht="15.75" x14ac:dyDescent="0.25">
      <c r="B36" s="459" t="s">
        <v>2513</v>
      </c>
    </row>
    <row r="37" spans="2:14" ht="15.75" x14ac:dyDescent="0.25">
      <c r="B37" s="459"/>
    </row>
    <row r="38" spans="2:14" x14ac:dyDescent="0.25">
      <c r="B38" s="460" t="s">
        <v>2514</v>
      </c>
      <c r="C38" s="460"/>
      <c r="D38" s="460"/>
      <c r="E38" s="460"/>
      <c r="F38" s="460"/>
      <c r="G38" s="460"/>
      <c r="H38" s="460"/>
      <c r="I38" s="460"/>
      <c r="J38" s="460"/>
      <c r="K38" s="460"/>
      <c r="L38" s="460"/>
      <c r="M38" s="460"/>
      <c r="N38" s="460"/>
    </row>
    <row r="39" spans="2:14" ht="30" x14ac:dyDescent="0.25">
      <c r="B39" s="407"/>
      <c r="C39" s="472" t="s">
        <v>2503</v>
      </c>
      <c r="D39" s="472" t="s">
        <v>2504</v>
      </c>
      <c r="E39" s="472" t="s">
        <v>2505</v>
      </c>
      <c r="F39" s="472" t="s">
        <v>2506</v>
      </c>
      <c r="G39" s="472" t="s">
        <v>2507</v>
      </c>
      <c r="H39" s="472" t="s">
        <v>2508</v>
      </c>
      <c r="I39" s="472" t="s">
        <v>2509</v>
      </c>
      <c r="J39" s="472" t="s">
        <v>2510</v>
      </c>
      <c r="K39" s="472" t="s">
        <v>2511</v>
      </c>
      <c r="L39" s="472" t="s">
        <v>2512</v>
      </c>
      <c r="M39" s="472" t="s">
        <v>144</v>
      </c>
      <c r="N39" s="473" t="s">
        <v>146</v>
      </c>
    </row>
    <row r="40" spans="2:14" x14ac:dyDescent="0.25">
      <c r="B40" s="474" t="s">
        <v>146</v>
      </c>
      <c r="C40" s="475"/>
      <c r="D40" s="475"/>
      <c r="E40" s="475"/>
      <c r="F40" s="475"/>
      <c r="G40" s="475"/>
      <c r="H40" s="475"/>
      <c r="I40" s="475"/>
      <c r="J40" s="475"/>
      <c r="K40" s="475"/>
      <c r="L40" s="475"/>
      <c r="M40" s="475"/>
      <c r="N40" s="480"/>
    </row>
    <row r="41" spans="2:14" x14ac:dyDescent="0.25">
      <c r="B41" s="477" t="s">
        <v>2492</v>
      </c>
      <c r="C41" s="478"/>
      <c r="D41" s="478"/>
      <c r="E41" s="478"/>
      <c r="F41" s="478"/>
      <c r="G41" s="478"/>
      <c r="H41" s="478"/>
      <c r="I41" s="478"/>
      <c r="J41" s="478"/>
      <c r="K41" s="478"/>
      <c r="L41" s="478"/>
      <c r="M41" s="478"/>
      <c r="N41" s="479"/>
    </row>
    <row r="43" spans="2:14" ht="15.75" x14ac:dyDescent="0.25">
      <c r="B43" s="459" t="s">
        <v>2515</v>
      </c>
    </row>
    <row r="44" spans="2:14" ht="15.75" x14ac:dyDescent="0.25">
      <c r="B44" s="459"/>
    </row>
    <row r="45" spans="2:14" x14ac:dyDescent="0.25">
      <c r="B45" s="460" t="s">
        <v>2294</v>
      </c>
      <c r="C45" s="460"/>
      <c r="D45" s="460"/>
      <c r="E45" s="460"/>
      <c r="F45" s="460"/>
      <c r="G45" s="460"/>
      <c r="H45" s="460"/>
      <c r="I45" s="460"/>
      <c r="J45" s="460"/>
      <c r="K45" s="460"/>
      <c r="L45" s="460"/>
      <c r="M45" s="460"/>
      <c r="N45" s="460"/>
    </row>
    <row r="46" spans="2:14" x14ac:dyDescent="0.25">
      <c r="C46" s="481"/>
    </row>
    <row r="47" spans="2:14" ht="30" x14ac:dyDescent="0.25">
      <c r="B47" s="407"/>
      <c r="C47" s="472" t="s">
        <v>2516</v>
      </c>
      <c r="D47" s="472" t="s">
        <v>2517</v>
      </c>
      <c r="E47" s="472" t="s">
        <v>2518</v>
      </c>
      <c r="F47" s="472" t="s">
        <v>2519</v>
      </c>
      <c r="G47" s="472" t="s">
        <v>2520</v>
      </c>
      <c r="H47" s="473" t="s">
        <v>146</v>
      </c>
      <c r="I47" s="482"/>
      <c r="J47" s="483"/>
      <c r="K47" s="483"/>
      <c r="L47" s="483"/>
      <c r="M47" s="483"/>
      <c r="N47" s="483"/>
    </row>
    <row r="48" spans="2:14" x14ac:dyDescent="0.25">
      <c r="B48" s="474" t="s">
        <v>146</v>
      </c>
      <c r="C48" s="475"/>
      <c r="D48" s="475"/>
      <c r="E48" s="475"/>
      <c r="F48" s="475"/>
      <c r="G48" s="475"/>
      <c r="H48" s="480"/>
      <c r="I48" s="484"/>
      <c r="J48" s="485"/>
      <c r="K48" s="485"/>
      <c r="L48" s="485"/>
      <c r="M48" s="485"/>
      <c r="N48" s="485"/>
    </row>
    <row r="49" spans="2:14" x14ac:dyDescent="0.25">
      <c r="B49" s="477" t="s">
        <v>2492</v>
      </c>
      <c r="C49" s="478"/>
      <c r="D49" s="478"/>
      <c r="E49" s="478"/>
      <c r="F49" s="478"/>
      <c r="G49" s="478"/>
      <c r="H49" s="479"/>
    </row>
    <row r="51" spans="2:14" x14ac:dyDescent="0.25">
      <c r="N51" s="398" t="s">
        <v>2382</v>
      </c>
    </row>
  </sheetData>
  <hyperlinks>
    <hyperlink ref="M29" location="Contents!A1" display="To Frontpage"/>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O179"/>
  <sheetViews>
    <sheetView zoomScale="85" zoomScaleNormal="85" workbookViewId="0"/>
  </sheetViews>
  <sheetFormatPr defaultRowHeight="15" x14ac:dyDescent="0.25"/>
  <cols>
    <col min="1" max="1" width="4.7109375" style="346" customWidth="1"/>
    <col min="2" max="2" width="31" style="346" customWidth="1"/>
    <col min="3" max="12" width="15.7109375" style="346" customWidth="1"/>
    <col min="13" max="13" width="3.42578125" style="346" customWidth="1"/>
    <col min="14" max="16384" width="9.140625" style="346"/>
  </cols>
  <sheetData>
    <row r="5" spans="2:14" ht="15.75" x14ac:dyDescent="0.25">
      <c r="B5" s="459" t="s">
        <v>2521</v>
      </c>
    </row>
    <row r="6" spans="2:14" ht="3.75" customHeight="1" x14ac:dyDescent="0.25">
      <c r="B6" s="459"/>
    </row>
    <row r="7" spans="2:14" x14ac:dyDescent="0.25">
      <c r="B7" s="486" t="s">
        <v>2296</v>
      </c>
      <c r="C7" s="486"/>
      <c r="D7" s="487"/>
      <c r="E7" s="488"/>
      <c r="F7" s="488"/>
      <c r="G7" s="488"/>
      <c r="H7" s="488"/>
      <c r="I7" s="488"/>
      <c r="J7" s="488"/>
      <c r="K7" s="489"/>
      <c r="L7" s="489"/>
      <c r="M7" s="410"/>
      <c r="N7" s="439"/>
    </row>
    <row r="8" spans="2:14" x14ac:dyDescent="0.25">
      <c r="B8" s="407"/>
      <c r="C8" s="669" t="s">
        <v>2522</v>
      </c>
      <c r="D8" s="669"/>
      <c r="E8" s="669"/>
      <c r="F8" s="669"/>
      <c r="G8" s="669"/>
      <c r="H8" s="669"/>
      <c r="I8" s="669"/>
      <c r="J8" s="669"/>
      <c r="K8" s="669"/>
      <c r="L8" s="669"/>
      <c r="M8" s="410"/>
      <c r="N8" s="410"/>
    </row>
    <row r="9" spans="2:14" x14ac:dyDescent="0.25">
      <c r="B9" s="407"/>
      <c r="C9" s="490" t="s">
        <v>2523</v>
      </c>
      <c r="D9" s="490" t="s">
        <v>2524</v>
      </c>
      <c r="E9" s="490" t="s">
        <v>2525</v>
      </c>
      <c r="F9" s="490" t="s">
        <v>2526</v>
      </c>
      <c r="G9" s="490" t="s">
        <v>2527</v>
      </c>
      <c r="H9" s="490" t="s">
        <v>2528</v>
      </c>
      <c r="I9" s="490" t="s">
        <v>2529</v>
      </c>
      <c r="J9" s="490" t="s">
        <v>2530</v>
      </c>
      <c r="K9" s="490" t="s">
        <v>2531</v>
      </c>
      <c r="L9" s="490" t="s">
        <v>2532</v>
      </c>
      <c r="M9" s="410"/>
      <c r="N9" s="491"/>
    </row>
    <row r="10" spans="2:14" x14ac:dyDescent="0.25">
      <c r="C10" s="492"/>
      <c r="D10" s="492"/>
      <c r="E10" s="492"/>
      <c r="F10" s="492"/>
      <c r="G10" s="492"/>
      <c r="H10" s="492"/>
      <c r="I10" s="492"/>
      <c r="J10" s="492"/>
      <c r="K10" s="492"/>
      <c r="L10" s="492"/>
      <c r="M10" s="410"/>
      <c r="N10" s="410"/>
    </row>
    <row r="11" spans="2:14" x14ac:dyDescent="0.25">
      <c r="B11" s="483" t="s">
        <v>2484</v>
      </c>
      <c r="C11" s="627">
        <v>41.183085390051211</v>
      </c>
      <c r="D11" s="627">
        <v>31.994128181261694</v>
      </c>
      <c r="E11" s="627">
        <v>18.828526811508336</v>
      </c>
      <c r="F11" s="627">
        <v>4.46673185620498</v>
      </c>
      <c r="G11" s="627">
        <v>1.8048051736564226</v>
      </c>
      <c r="H11" s="627">
        <v>0.30871713613756174</v>
      </c>
      <c r="I11" s="627">
        <v>0.15257598974448672</v>
      </c>
      <c r="J11" s="627">
        <v>8.5180699152192008E-2</v>
      </c>
      <c r="K11" s="627">
        <v>5.1800130680270576E-2</v>
      </c>
      <c r="L11" s="627">
        <v>9.1897922217519884E-2</v>
      </c>
      <c r="M11" s="410"/>
      <c r="N11" s="494"/>
    </row>
    <row r="12" spans="2:14" x14ac:dyDescent="0.25">
      <c r="B12" s="483" t="s">
        <v>2485</v>
      </c>
      <c r="C12" s="627">
        <v>1.9341956300167826</v>
      </c>
      <c r="D12" s="627">
        <v>1.4766881434505275</v>
      </c>
      <c r="E12" s="627">
        <v>0.7497606713306092</v>
      </c>
      <c r="F12" s="627">
        <v>0.13391060429601967</v>
      </c>
      <c r="G12" s="627">
        <v>5.1947734522850522E-2</v>
      </c>
      <c r="H12" s="627">
        <v>1.237543270912274E-2</v>
      </c>
      <c r="I12" s="627">
        <v>7.9750702535907637E-3</v>
      </c>
      <c r="J12" s="627">
        <v>4.8082656243637169E-3</v>
      </c>
      <c r="K12" s="627">
        <v>2.939435488250266E-3</v>
      </c>
      <c r="L12" s="627">
        <v>5.1405143509310617E-3</v>
      </c>
      <c r="M12" s="410"/>
      <c r="N12" s="494"/>
    </row>
    <row r="13" spans="2:14" x14ac:dyDescent="0.25">
      <c r="B13" s="483" t="s">
        <v>2486</v>
      </c>
      <c r="C13" s="627">
        <v>0</v>
      </c>
      <c r="D13" s="627">
        <v>0</v>
      </c>
      <c r="E13" s="627">
        <v>0</v>
      </c>
      <c r="F13" s="627">
        <v>0</v>
      </c>
      <c r="G13" s="627">
        <v>0</v>
      </c>
      <c r="H13" s="627">
        <v>0</v>
      </c>
      <c r="I13" s="627">
        <v>0</v>
      </c>
      <c r="J13" s="627">
        <v>0</v>
      </c>
      <c r="K13" s="627">
        <v>0</v>
      </c>
      <c r="L13" s="627">
        <v>0</v>
      </c>
      <c r="M13" s="410"/>
      <c r="N13" s="494"/>
    </row>
    <row r="14" spans="2:14" x14ac:dyDescent="0.25">
      <c r="B14" s="483" t="s">
        <v>2487</v>
      </c>
      <c r="C14" s="627">
        <v>5.9554158438111706</v>
      </c>
      <c r="D14" s="627">
        <v>4.927085834382221</v>
      </c>
      <c r="E14" s="627">
        <v>3.1714655934846014</v>
      </c>
      <c r="F14" s="627">
        <v>0.81325839958359958</v>
      </c>
      <c r="G14" s="627">
        <v>0.35000041059035925</v>
      </c>
      <c r="H14" s="627">
        <v>6.1276646155751062E-2</v>
      </c>
      <c r="I14" s="627">
        <v>2.2000376938475848E-2</v>
      </c>
      <c r="J14" s="627">
        <v>9.2332623703613118E-3</v>
      </c>
      <c r="K14" s="627">
        <v>5.0629080540134288E-3</v>
      </c>
      <c r="L14" s="627">
        <v>5.150983609830964E-3</v>
      </c>
      <c r="M14" s="410"/>
      <c r="N14" s="494"/>
    </row>
    <row r="15" spans="2:14" x14ac:dyDescent="0.25">
      <c r="B15" s="483" t="s">
        <v>2488</v>
      </c>
      <c r="C15" s="627">
        <v>0</v>
      </c>
      <c r="D15" s="627">
        <v>0</v>
      </c>
      <c r="E15" s="627">
        <v>0</v>
      </c>
      <c r="F15" s="627">
        <v>0</v>
      </c>
      <c r="G15" s="627">
        <v>0</v>
      </c>
      <c r="H15" s="627">
        <v>0</v>
      </c>
      <c r="I15" s="627">
        <v>0</v>
      </c>
      <c r="J15" s="627">
        <v>0</v>
      </c>
      <c r="K15" s="627">
        <v>0</v>
      </c>
      <c r="L15" s="627">
        <v>0</v>
      </c>
      <c r="M15" s="410"/>
      <c r="N15" s="494"/>
    </row>
    <row r="16" spans="2:14" ht="30" x14ac:dyDescent="0.25">
      <c r="B16" s="483" t="s">
        <v>2489</v>
      </c>
      <c r="C16" s="627">
        <v>0</v>
      </c>
      <c r="D16" s="627">
        <v>0</v>
      </c>
      <c r="E16" s="627">
        <v>0</v>
      </c>
      <c r="F16" s="627">
        <v>0</v>
      </c>
      <c r="G16" s="627">
        <v>0</v>
      </c>
      <c r="H16" s="627">
        <v>0</v>
      </c>
      <c r="I16" s="627">
        <v>0</v>
      </c>
      <c r="J16" s="627">
        <v>0</v>
      </c>
      <c r="K16" s="627">
        <v>0</v>
      </c>
      <c r="L16" s="627">
        <v>0</v>
      </c>
      <c r="M16" s="410"/>
      <c r="N16" s="494"/>
    </row>
    <row r="17" spans="2:14" x14ac:dyDescent="0.25">
      <c r="B17" s="483" t="s">
        <v>2490</v>
      </c>
      <c r="C17" s="627">
        <v>0</v>
      </c>
      <c r="D17" s="627">
        <v>0</v>
      </c>
      <c r="E17" s="627">
        <v>0</v>
      </c>
      <c r="F17" s="627">
        <v>0</v>
      </c>
      <c r="G17" s="627">
        <v>0</v>
      </c>
      <c r="H17" s="627">
        <v>0</v>
      </c>
      <c r="I17" s="627">
        <v>0</v>
      </c>
      <c r="J17" s="627">
        <v>0</v>
      </c>
      <c r="K17" s="627">
        <v>0</v>
      </c>
      <c r="L17" s="627">
        <v>0</v>
      </c>
      <c r="M17" s="410"/>
      <c r="N17" s="494"/>
    </row>
    <row r="18" spans="2:14" x14ac:dyDescent="0.25">
      <c r="B18" s="483" t="s">
        <v>2533</v>
      </c>
      <c r="C18" s="627">
        <v>0</v>
      </c>
      <c r="D18" s="627">
        <v>0</v>
      </c>
      <c r="E18" s="627">
        <v>0</v>
      </c>
      <c r="F18" s="627">
        <v>0</v>
      </c>
      <c r="G18" s="627">
        <v>0</v>
      </c>
      <c r="H18" s="627">
        <v>0</v>
      </c>
      <c r="I18" s="627">
        <v>0</v>
      </c>
      <c r="J18" s="627">
        <v>0</v>
      </c>
      <c r="K18" s="627">
        <v>0</v>
      </c>
      <c r="L18" s="627">
        <v>0</v>
      </c>
      <c r="M18" s="410"/>
      <c r="N18" s="494"/>
    </row>
    <row r="19" spans="2:14" ht="30" x14ac:dyDescent="0.25">
      <c r="B19" s="483" t="s">
        <v>2534</v>
      </c>
      <c r="C19" s="627">
        <v>0</v>
      </c>
      <c r="D19" s="627">
        <v>0</v>
      </c>
      <c r="E19" s="627">
        <v>0</v>
      </c>
      <c r="F19" s="627">
        <v>0</v>
      </c>
      <c r="G19" s="627">
        <v>0</v>
      </c>
      <c r="H19" s="627">
        <v>0</v>
      </c>
      <c r="I19" s="627">
        <v>0</v>
      </c>
      <c r="J19" s="627">
        <v>0</v>
      </c>
      <c r="K19" s="627">
        <v>0</v>
      </c>
      <c r="L19" s="627">
        <v>0</v>
      </c>
      <c r="M19" s="410"/>
      <c r="N19" s="494"/>
    </row>
    <row r="20" spans="2:14" x14ac:dyDescent="0.25">
      <c r="B20" s="483" t="s">
        <v>144</v>
      </c>
      <c r="C20" s="627">
        <v>7.1961075176154216E-2</v>
      </c>
      <c r="D20" s="627">
        <v>5.6444906872882707E-2</v>
      </c>
      <c r="E20" s="627">
        <v>2.9668582288743098E-2</v>
      </c>
      <c r="F20" s="627">
        <v>5.2871450663107425E-3</v>
      </c>
      <c r="G20" s="627">
        <v>2.2646636594237679E-3</v>
      </c>
      <c r="H20" s="627">
        <v>2.9834261901125642E-4</v>
      </c>
      <c r="I20" s="627">
        <v>1.4178966653043856E-4</v>
      </c>
      <c r="J20" s="627">
        <v>7.7272318758237174E-5</v>
      </c>
      <c r="K20" s="627">
        <v>5.9378643797077287E-5</v>
      </c>
      <c r="L20" s="627">
        <v>1.6031819129158219E-4</v>
      </c>
      <c r="M20" s="410"/>
      <c r="N20" s="494"/>
    </row>
    <row r="21" spans="2:14" x14ac:dyDescent="0.25">
      <c r="C21" s="493"/>
      <c r="D21" s="493"/>
      <c r="E21" s="493"/>
      <c r="F21" s="493"/>
      <c r="G21" s="493"/>
      <c r="H21" s="493"/>
      <c r="I21" s="493"/>
      <c r="J21" s="493"/>
      <c r="K21" s="493"/>
      <c r="L21" s="493"/>
      <c r="M21" s="410"/>
      <c r="N21" s="410"/>
    </row>
    <row r="22" spans="2:14" x14ac:dyDescent="0.25">
      <c r="B22" s="474" t="s">
        <v>146</v>
      </c>
      <c r="C22" s="628">
        <v>49.144657939055314</v>
      </c>
      <c r="D22" s="628">
        <v>38.454347065967326</v>
      </c>
      <c r="E22" s="628">
        <v>22.779421658612289</v>
      </c>
      <c r="F22" s="628">
        <v>5.41918800515091</v>
      </c>
      <c r="G22" s="628">
        <v>2.2090179824290561</v>
      </c>
      <c r="H22" s="628">
        <v>0.38266755762144677</v>
      </c>
      <c r="I22" s="628">
        <v>0.18269322660308376</v>
      </c>
      <c r="J22" s="628">
        <v>9.9299499465675276E-2</v>
      </c>
      <c r="K22" s="628">
        <v>5.9861852866331347E-2</v>
      </c>
      <c r="L22" s="628">
        <v>0.10234973836957349</v>
      </c>
      <c r="M22" s="410"/>
      <c r="N22" s="495"/>
    </row>
    <row r="23" spans="2:14" x14ac:dyDescent="0.25">
      <c r="M23" s="410"/>
      <c r="N23" s="410"/>
    </row>
    <row r="24" spans="2:14" x14ac:dyDescent="0.25">
      <c r="M24" s="410"/>
      <c r="N24" s="410"/>
    </row>
    <row r="25" spans="2:14" x14ac:dyDescent="0.25">
      <c r="M25" s="410"/>
      <c r="N25" s="410"/>
    </row>
    <row r="26" spans="2:14" x14ac:dyDescent="0.25">
      <c r="M26" s="410"/>
      <c r="N26" s="410"/>
    </row>
    <row r="27" spans="2:14" ht="15.75" x14ac:dyDescent="0.25">
      <c r="B27" s="459" t="s">
        <v>2535</v>
      </c>
      <c r="M27" s="410"/>
      <c r="N27" s="410"/>
    </row>
    <row r="28" spans="2:14" ht="3.75" customHeight="1" x14ac:dyDescent="0.25">
      <c r="B28" s="459"/>
      <c r="M28" s="410"/>
      <c r="N28" s="410"/>
    </row>
    <row r="29" spans="2:14" x14ac:dyDescent="0.25">
      <c r="B29" s="496" t="s">
        <v>2536</v>
      </c>
      <c r="C29" s="487"/>
      <c r="D29" s="489"/>
      <c r="E29" s="489"/>
      <c r="F29" s="489"/>
      <c r="G29" s="489"/>
      <c r="H29" s="489"/>
      <c r="I29" s="489"/>
      <c r="J29" s="489"/>
      <c r="K29" s="489"/>
      <c r="L29" s="489"/>
      <c r="M29" s="410"/>
      <c r="N29" s="410"/>
    </row>
    <row r="30" spans="2:14" x14ac:dyDescent="0.25">
      <c r="B30" s="407"/>
      <c r="C30" s="669" t="s">
        <v>2522</v>
      </c>
      <c r="D30" s="669"/>
      <c r="E30" s="669"/>
      <c r="F30" s="669"/>
      <c r="G30" s="669"/>
      <c r="H30" s="669"/>
      <c r="I30" s="669"/>
      <c r="J30" s="669"/>
      <c r="K30" s="669"/>
      <c r="L30" s="669"/>
      <c r="M30" s="410"/>
      <c r="N30" s="410"/>
    </row>
    <row r="31" spans="2:14" x14ac:dyDescent="0.25">
      <c r="B31" s="407"/>
      <c r="C31" s="490" t="s">
        <v>2523</v>
      </c>
      <c r="D31" s="490" t="s">
        <v>2524</v>
      </c>
      <c r="E31" s="490" t="s">
        <v>2525</v>
      </c>
      <c r="F31" s="490" t="s">
        <v>2526</v>
      </c>
      <c r="G31" s="490" t="s">
        <v>2527</v>
      </c>
      <c r="H31" s="490" t="s">
        <v>2528</v>
      </c>
      <c r="I31" s="490" t="s">
        <v>2529</v>
      </c>
      <c r="J31" s="490" t="s">
        <v>2530</v>
      </c>
      <c r="K31" s="490" t="s">
        <v>2531</v>
      </c>
      <c r="L31" s="490" t="s">
        <v>2532</v>
      </c>
      <c r="M31" s="410"/>
      <c r="N31" s="491"/>
    </row>
    <row r="32" spans="2:14" x14ac:dyDescent="0.25">
      <c r="C32" s="492"/>
      <c r="D32" s="492"/>
      <c r="E32" s="492"/>
      <c r="F32" s="492"/>
      <c r="G32" s="492"/>
      <c r="H32" s="492"/>
      <c r="I32" s="492"/>
      <c r="J32" s="492"/>
      <c r="K32" s="492"/>
      <c r="L32" s="492"/>
      <c r="M32" s="410"/>
      <c r="N32" s="410"/>
    </row>
    <row r="33" spans="2:14" x14ac:dyDescent="0.25">
      <c r="B33" s="483" t="s">
        <v>2484</v>
      </c>
      <c r="C33" s="629">
        <v>0.34656122912702408</v>
      </c>
      <c r="D33" s="629">
        <v>0.2692349123998411</v>
      </c>
      <c r="E33" s="629">
        <v>0.15844459764599836</v>
      </c>
      <c r="F33" s="629">
        <v>3.7588152213607298E-2</v>
      </c>
      <c r="G33" s="629">
        <v>1.5187679441528221E-2</v>
      </c>
      <c r="H33" s="629">
        <v>2.5978964212879044E-3</v>
      </c>
      <c r="I33" s="629">
        <v>1.2839475731435913E-3</v>
      </c>
      <c r="J33" s="629">
        <v>7.1680709486653192E-4</v>
      </c>
      <c r="K33" s="629">
        <v>4.3590510005429975E-4</v>
      </c>
      <c r="L33" s="629">
        <v>7.7333343474107643E-4</v>
      </c>
      <c r="M33" s="410"/>
      <c r="N33" s="494"/>
    </row>
    <row r="34" spans="2:14" x14ac:dyDescent="0.25">
      <c r="B34" s="483" t="s">
        <v>2485</v>
      </c>
      <c r="C34" s="629">
        <v>1.6276517617902095E-2</v>
      </c>
      <c r="D34" s="629">
        <v>1.2426530289912349E-2</v>
      </c>
      <c r="E34" s="629">
        <v>6.3093373734987067E-3</v>
      </c>
      <c r="F34" s="629">
        <v>1.1268758321148562E-3</v>
      </c>
      <c r="G34" s="629">
        <v>4.3714720633710716E-4</v>
      </c>
      <c r="H34" s="629">
        <v>1.0414093868956285E-4</v>
      </c>
      <c r="I34" s="629">
        <v>6.711129395192083E-5</v>
      </c>
      <c r="J34" s="629">
        <v>4.0462205028262834E-5</v>
      </c>
      <c r="K34" s="629">
        <v>2.4735746875189129E-5</v>
      </c>
      <c r="L34" s="629">
        <v>4.3258122963126536E-5</v>
      </c>
      <c r="M34" s="410"/>
      <c r="N34" s="494"/>
    </row>
    <row r="35" spans="2:14" x14ac:dyDescent="0.25">
      <c r="B35" s="483" t="s">
        <v>2486</v>
      </c>
      <c r="C35" s="629">
        <v>0</v>
      </c>
      <c r="D35" s="629">
        <v>0</v>
      </c>
      <c r="E35" s="629">
        <v>0</v>
      </c>
      <c r="F35" s="629">
        <v>0</v>
      </c>
      <c r="G35" s="629">
        <v>0</v>
      </c>
      <c r="H35" s="629">
        <v>0</v>
      </c>
      <c r="I35" s="629">
        <v>0</v>
      </c>
      <c r="J35" s="629">
        <v>0</v>
      </c>
      <c r="K35" s="629">
        <v>0</v>
      </c>
      <c r="L35" s="629">
        <v>0</v>
      </c>
      <c r="M35" s="410"/>
      <c r="N35" s="494"/>
    </row>
    <row r="36" spans="2:14" x14ac:dyDescent="0.25">
      <c r="B36" s="483" t="s">
        <v>2487</v>
      </c>
      <c r="C36" s="629">
        <v>5.0115629153233442E-2</v>
      </c>
      <c r="D36" s="629">
        <v>4.1462093153184422E-2</v>
      </c>
      <c r="E36" s="629">
        <v>2.6688311567777942E-2</v>
      </c>
      <c r="F36" s="629">
        <v>6.8436793379656564E-3</v>
      </c>
      <c r="G36" s="629">
        <v>2.9453007549177022E-3</v>
      </c>
      <c r="H36" s="629">
        <v>5.1565125845692296E-4</v>
      </c>
      <c r="I36" s="629">
        <v>1.8513614511500166E-4</v>
      </c>
      <c r="J36" s="629">
        <v>7.7699150649303432E-5</v>
      </c>
      <c r="K36" s="629">
        <v>4.2605055486684654E-5</v>
      </c>
      <c r="L36" s="629">
        <v>4.3346223191607131E-5</v>
      </c>
      <c r="M36" s="410"/>
      <c r="N36" s="494"/>
    </row>
    <row r="37" spans="2:14" x14ac:dyDescent="0.25">
      <c r="B37" s="483" t="s">
        <v>2488</v>
      </c>
      <c r="C37" s="629">
        <v>0</v>
      </c>
      <c r="D37" s="629">
        <v>0</v>
      </c>
      <c r="E37" s="629">
        <v>0</v>
      </c>
      <c r="F37" s="629">
        <v>0</v>
      </c>
      <c r="G37" s="629">
        <v>0</v>
      </c>
      <c r="H37" s="629">
        <v>0</v>
      </c>
      <c r="I37" s="629">
        <v>0</v>
      </c>
      <c r="J37" s="629">
        <v>0</v>
      </c>
      <c r="K37" s="629">
        <v>0</v>
      </c>
      <c r="L37" s="629">
        <v>0</v>
      </c>
      <c r="M37" s="410"/>
      <c r="N37" s="494"/>
    </row>
    <row r="38" spans="2:14" ht="30" x14ac:dyDescent="0.25">
      <c r="B38" s="483" t="s">
        <v>2489</v>
      </c>
      <c r="C38" s="629">
        <v>0</v>
      </c>
      <c r="D38" s="629">
        <v>0</v>
      </c>
      <c r="E38" s="629">
        <v>0</v>
      </c>
      <c r="F38" s="629">
        <v>0</v>
      </c>
      <c r="G38" s="629">
        <v>0</v>
      </c>
      <c r="H38" s="629">
        <v>0</v>
      </c>
      <c r="I38" s="629">
        <v>0</v>
      </c>
      <c r="J38" s="629">
        <v>0</v>
      </c>
      <c r="K38" s="629">
        <v>0</v>
      </c>
      <c r="L38" s="629">
        <v>0</v>
      </c>
      <c r="M38" s="410"/>
      <c r="N38" s="494"/>
    </row>
    <row r="39" spans="2:14" x14ac:dyDescent="0.25">
      <c r="B39" s="483" t="s">
        <v>2490</v>
      </c>
      <c r="C39" s="629">
        <v>0</v>
      </c>
      <c r="D39" s="629">
        <v>0</v>
      </c>
      <c r="E39" s="629">
        <v>0</v>
      </c>
      <c r="F39" s="629">
        <v>0</v>
      </c>
      <c r="G39" s="629">
        <v>0</v>
      </c>
      <c r="H39" s="629">
        <v>0</v>
      </c>
      <c r="I39" s="629">
        <v>0</v>
      </c>
      <c r="J39" s="629">
        <v>0</v>
      </c>
      <c r="K39" s="629">
        <v>0</v>
      </c>
      <c r="L39" s="629">
        <v>0</v>
      </c>
      <c r="M39" s="410"/>
      <c r="N39" s="494"/>
    </row>
    <row r="40" spans="2:14" x14ac:dyDescent="0.25">
      <c r="B40" s="483" t="s">
        <v>2533</v>
      </c>
      <c r="C40" s="629">
        <v>0</v>
      </c>
      <c r="D40" s="629">
        <v>0</v>
      </c>
      <c r="E40" s="629">
        <v>0</v>
      </c>
      <c r="F40" s="629">
        <v>0</v>
      </c>
      <c r="G40" s="629">
        <v>0</v>
      </c>
      <c r="H40" s="629">
        <v>0</v>
      </c>
      <c r="I40" s="629">
        <v>0</v>
      </c>
      <c r="J40" s="629">
        <v>0</v>
      </c>
      <c r="K40" s="629">
        <v>0</v>
      </c>
      <c r="L40" s="629">
        <v>0</v>
      </c>
      <c r="M40" s="410"/>
      <c r="N40" s="494"/>
    </row>
    <row r="41" spans="2:14" ht="30" x14ac:dyDescent="0.25">
      <c r="B41" s="483" t="s">
        <v>2534</v>
      </c>
      <c r="C41" s="629">
        <v>0</v>
      </c>
      <c r="D41" s="629">
        <v>0</v>
      </c>
      <c r="E41" s="629">
        <v>0</v>
      </c>
      <c r="F41" s="629">
        <v>0</v>
      </c>
      <c r="G41" s="629">
        <v>0</v>
      </c>
      <c r="H41" s="629">
        <v>0</v>
      </c>
      <c r="I41" s="629">
        <v>0</v>
      </c>
      <c r="J41" s="629">
        <v>0</v>
      </c>
      <c r="K41" s="629">
        <v>0</v>
      </c>
      <c r="L41" s="629">
        <v>0</v>
      </c>
      <c r="M41" s="410"/>
      <c r="N41" s="494"/>
    </row>
    <row r="42" spans="2:14" x14ac:dyDescent="0.25">
      <c r="B42" s="483" t="s">
        <v>144</v>
      </c>
      <c r="C42" s="629">
        <v>6.0556217258007569E-4</v>
      </c>
      <c r="D42" s="629">
        <v>4.7499151942006351E-4</v>
      </c>
      <c r="E42" s="629">
        <v>2.4966512943507945E-4</v>
      </c>
      <c r="F42" s="629">
        <v>4.4492040249033266E-5</v>
      </c>
      <c r="G42" s="629">
        <v>1.9057450745514177E-5</v>
      </c>
      <c r="H42" s="629">
        <v>2.5105934576357376E-6</v>
      </c>
      <c r="I42" s="629">
        <v>1.1931792056107177E-6</v>
      </c>
      <c r="J42" s="629">
        <v>6.5025700509605697E-7</v>
      </c>
      <c r="K42" s="629">
        <v>4.9967931210860792E-7</v>
      </c>
      <c r="L42" s="629">
        <v>1.3490992454599819E-6</v>
      </c>
      <c r="M42" s="410"/>
      <c r="N42" s="494"/>
    </row>
    <row r="43" spans="2:14" x14ac:dyDescent="0.25">
      <c r="C43" s="497"/>
      <c r="D43" s="497"/>
      <c r="E43" s="497"/>
      <c r="F43" s="497"/>
      <c r="G43" s="497"/>
      <c r="H43" s="497"/>
      <c r="I43" s="497"/>
      <c r="J43" s="497"/>
      <c r="K43" s="497"/>
      <c r="L43" s="497"/>
      <c r="M43" s="410"/>
      <c r="N43" s="410"/>
    </row>
    <row r="44" spans="2:14" x14ac:dyDescent="0.25">
      <c r="B44" s="474" t="s">
        <v>146</v>
      </c>
      <c r="C44" s="630">
        <v>0.41355893807073968</v>
      </c>
      <c r="D44" s="630">
        <v>0.32359852736235795</v>
      </c>
      <c r="E44" s="630">
        <v>0.19169191171671007</v>
      </c>
      <c r="F44" s="630">
        <v>4.5603199423936841E-2</v>
      </c>
      <c r="G44" s="630">
        <v>1.8589184853528545E-2</v>
      </c>
      <c r="H44" s="630">
        <v>3.220199211892026E-3</v>
      </c>
      <c r="I44" s="630">
        <v>1.5373881914161245E-3</v>
      </c>
      <c r="J44" s="630">
        <v>8.3561870754919425E-4</v>
      </c>
      <c r="K44" s="630">
        <v>5.0374558172828208E-4</v>
      </c>
      <c r="L44" s="630">
        <v>8.6128688014127004E-4</v>
      </c>
      <c r="M44" s="410"/>
      <c r="N44" s="495"/>
    </row>
    <row r="45" spans="2:14" x14ac:dyDescent="0.25">
      <c r="M45" s="410"/>
      <c r="N45" s="410"/>
    </row>
    <row r="46" spans="2:14" x14ac:dyDescent="0.25">
      <c r="M46" s="410"/>
      <c r="N46" s="410"/>
    </row>
    <row r="47" spans="2:14" x14ac:dyDescent="0.25">
      <c r="M47" s="410"/>
      <c r="N47" s="410"/>
    </row>
    <row r="49" spans="2:15" ht="15.75" x14ac:dyDescent="0.25">
      <c r="B49" s="459" t="s">
        <v>2537</v>
      </c>
    </row>
    <row r="50" spans="2:15" ht="3.75" customHeight="1" x14ac:dyDescent="0.25">
      <c r="B50" s="459"/>
    </row>
    <row r="51" spans="2:15" x14ac:dyDescent="0.25">
      <c r="B51" s="496" t="s">
        <v>2300</v>
      </c>
      <c r="C51" s="487"/>
      <c r="D51" s="487"/>
      <c r="E51" s="489"/>
      <c r="F51" s="489"/>
      <c r="G51" s="489"/>
      <c r="H51" s="489"/>
      <c r="I51" s="489"/>
      <c r="J51" s="489"/>
      <c r="K51" s="489"/>
      <c r="L51" s="489"/>
      <c r="M51" s="489"/>
      <c r="N51" s="489"/>
    </row>
    <row r="52" spans="2:15" x14ac:dyDescent="0.25">
      <c r="B52" s="407"/>
      <c r="C52" s="669" t="s">
        <v>2522</v>
      </c>
      <c r="D52" s="669"/>
      <c r="E52" s="669"/>
      <c r="F52" s="669"/>
      <c r="G52" s="669"/>
      <c r="H52" s="669"/>
      <c r="I52" s="669"/>
      <c r="J52" s="669"/>
      <c r="K52" s="669"/>
      <c r="L52" s="669"/>
      <c r="N52" s="407"/>
    </row>
    <row r="53" spans="2:15" x14ac:dyDescent="0.25">
      <c r="B53" s="407"/>
      <c r="C53" s="490" t="s">
        <v>2523</v>
      </c>
      <c r="D53" s="490" t="s">
        <v>2524</v>
      </c>
      <c r="E53" s="490" t="s">
        <v>2525</v>
      </c>
      <c r="F53" s="490" t="s">
        <v>2526</v>
      </c>
      <c r="G53" s="490" t="s">
        <v>2527</v>
      </c>
      <c r="H53" s="490" t="s">
        <v>2528</v>
      </c>
      <c r="I53" s="490" t="s">
        <v>2529</v>
      </c>
      <c r="J53" s="490" t="s">
        <v>2530</v>
      </c>
      <c r="K53" s="490" t="s">
        <v>2531</v>
      </c>
      <c r="L53" s="490" t="s">
        <v>2532</v>
      </c>
      <c r="N53" s="490" t="s">
        <v>2538</v>
      </c>
    </row>
    <row r="54" spans="2:15" x14ac:dyDescent="0.25">
      <c r="C54" s="494"/>
      <c r="D54" s="494"/>
      <c r="E54" s="494"/>
      <c r="F54" s="494"/>
      <c r="G54" s="494"/>
      <c r="H54" s="494"/>
      <c r="I54" s="494"/>
      <c r="J54" s="494"/>
      <c r="K54" s="494"/>
      <c r="L54" s="494"/>
      <c r="M54" s="410"/>
      <c r="N54" s="410"/>
      <c r="O54" s="410"/>
    </row>
    <row r="55" spans="2:15" x14ac:dyDescent="0.25">
      <c r="B55" s="483" t="s">
        <v>2484</v>
      </c>
      <c r="C55" s="627">
        <v>3.8491594878334854</v>
      </c>
      <c r="D55" s="627">
        <v>17.583535879167133</v>
      </c>
      <c r="E55" s="627">
        <v>34.897513225509897</v>
      </c>
      <c r="F55" s="627">
        <v>19.180142429771745</v>
      </c>
      <c r="G55" s="627">
        <v>15.84917328431326</v>
      </c>
      <c r="H55" s="627">
        <v>3.8026774524817308</v>
      </c>
      <c r="I55" s="627">
        <v>1.5690913894326755</v>
      </c>
      <c r="J55" s="627">
        <v>0.87801864047411915</v>
      </c>
      <c r="K55" s="627">
        <v>0.47633098582074257</v>
      </c>
      <c r="L55" s="627">
        <v>0.88180651580912961</v>
      </c>
      <c r="M55" s="410"/>
      <c r="N55" s="633">
        <v>0.55419169303506244</v>
      </c>
      <c r="O55" s="410"/>
    </row>
    <row r="56" spans="2:15" x14ac:dyDescent="0.25">
      <c r="B56" s="483" t="s">
        <v>2485</v>
      </c>
      <c r="C56" s="627">
        <v>0.17070514045776194</v>
      </c>
      <c r="D56" s="627">
        <v>0.98208540984643178</v>
      </c>
      <c r="E56" s="627">
        <v>1.8540025092779839</v>
      </c>
      <c r="F56" s="627">
        <v>0.71097655518713687</v>
      </c>
      <c r="G56" s="627">
        <v>0.39508734536108592</v>
      </c>
      <c r="H56" s="627">
        <v>7.6573523750352646E-2</v>
      </c>
      <c r="I56" s="627">
        <v>5.8274802457376755E-2</v>
      </c>
      <c r="J56" s="627">
        <v>5.6138139128006616E-2</v>
      </c>
      <c r="K56" s="627">
        <v>3.1214650042762186E-2</v>
      </c>
      <c r="L56" s="627">
        <v>4.4683426534152589E-2</v>
      </c>
      <c r="M56" s="410"/>
      <c r="N56" s="633">
        <v>0.51977422709364707</v>
      </c>
      <c r="O56" s="410"/>
    </row>
    <row r="57" spans="2:15" x14ac:dyDescent="0.25">
      <c r="B57" s="483" t="s">
        <v>2486</v>
      </c>
      <c r="C57" s="627">
        <v>0</v>
      </c>
      <c r="D57" s="627">
        <v>0</v>
      </c>
      <c r="E57" s="627">
        <v>0</v>
      </c>
      <c r="F57" s="627">
        <v>0</v>
      </c>
      <c r="G57" s="627">
        <v>0</v>
      </c>
      <c r="H57" s="627">
        <v>0</v>
      </c>
      <c r="I57" s="627">
        <v>0</v>
      </c>
      <c r="J57" s="627">
        <v>0</v>
      </c>
      <c r="K57" s="627">
        <v>0</v>
      </c>
      <c r="L57" s="627">
        <v>0</v>
      </c>
      <c r="M57" s="410"/>
      <c r="N57" s="633">
        <v>0</v>
      </c>
      <c r="O57" s="410"/>
    </row>
    <row r="58" spans="2:15" x14ac:dyDescent="0.25">
      <c r="B58" s="483" t="s">
        <v>2487</v>
      </c>
      <c r="C58" s="627">
        <v>0.37049042448388336</v>
      </c>
      <c r="D58" s="627">
        <v>2.2100839303743878</v>
      </c>
      <c r="E58" s="627">
        <v>5.0772969425061909</v>
      </c>
      <c r="F58" s="627">
        <v>3.3505952821393468</v>
      </c>
      <c r="G58" s="627">
        <v>2.7714861659017944</v>
      </c>
      <c r="H58" s="627">
        <v>0.94547651810978861</v>
      </c>
      <c r="I58" s="627">
        <v>0.34391230308005361</v>
      </c>
      <c r="J58" s="627">
        <v>0.10610959621337075</v>
      </c>
      <c r="K58" s="627">
        <v>7.2906722145750003E-2</v>
      </c>
      <c r="L58" s="627">
        <v>7.1592374025819833E-2</v>
      </c>
      <c r="M58" s="410"/>
      <c r="N58" s="633">
        <v>0.5828479659506256</v>
      </c>
      <c r="O58" s="410"/>
    </row>
    <row r="59" spans="2:15" x14ac:dyDescent="0.25">
      <c r="B59" s="483" t="s">
        <v>2488</v>
      </c>
      <c r="C59" s="627">
        <v>0</v>
      </c>
      <c r="D59" s="627">
        <v>0</v>
      </c>
      <c r="E59" s="627">
        <v>0</v>
      </c>
      <c r="F59" s="627">
        <v>0</v>
      </c>
      <c r="G59" s="627">
        <v>0</v>
      </c>
      <c r="H59" s="627">
        <v>0</v>
      </c>
      <c r="I59" s="627">
        <v>0</v>
      </c>
      <c r="J59" s="627">
        <v>0</v>
      </c>
      <c r="K59" s="627">
        <v>0</v>
      </c>
      <c r="L59" s="627">
        <v>0</v>
      </c>
      <c r="M59" s="410"/>
      <c r="N59" s="633">
        <v>0</v>
      </c>
      <c r="O59" s="410"/>
    </row>
    <row r="60" spans="2:15" ht="30" x14ac:dyDescent="0.25">
      <c r="B60" s="483" t="s">
        <v>2489</v>
      </c>
      <c r="C60" s="627">
        <v>0</v>
      </c>
      <c r="D60" s="627">
        <v>0</v>
      </c>
      <c r="E60" s="627">
        <v>0</v>
      </c>
      <c r="F60" s="627">
        <v>0</v>
      </c>
      <c r="G60" s="627">
        <v>0</v>
      </c>
      <c r="H60" s="627">
        <v>0</v>
      </c>
      <c r="I60" s="627">
        <v>0</v>
      </c>
      <c r="J60" s="627">
        <v>0</v>
      </c>
      <c r="K60" s="627">
        <v>0</v>
      </c>
      <c r="L60" s="627">
        <v>0</v>
      </c>
      <c r="M60" s="410"/>
      <c r="N60" s="633">
        <v>0</v>
      </c>
      <c r="O60" s="410"/>
    </row>
    <row r="61" spans="2:15" x14ac:dyDescent="0.25">
      <c r="B61" s="483" t="s">
        <v>2490</v>
      </c>
      <c r="C61" s="627">
        <v>0</v>
      </c>
      <c r="D61" s="627">
        <v>0</v>
      </c>
      <c r="E61" s="627">
        <v>0</v>
      </c>
      <c r="F61" s="627">
        <v>0</v>
      </c>
      <c r="G61" s="627">
        <v>0</v>
      </c>
      <c r="H61" s="627">
        <v>0</v>
      </c>
      <c r="I61" s="627">
        <v>0</v>
      </c>
      <c r="J61" s="627">
        <v>0</v>
      </c>
      <c r="K61" s="627">
        <v>0</v>
      </c>
      <c r="L61" s="627">
        <v>0</v>
      </c>
      <c r="M61" s="410"/>
      <c r="N61" s="633">
        <v>0</v>
      </c>
      <c r="O61" s="410"/>
    </row>
    <row r="62" spans="2:15" x14ac:dyDescent="0.25">
      <c r="B62" s="483" t="s">
        <v>2533</v>
      </c>
      <c r="C62" s="627">
        <v>0</v>
      </c>
      <c r="D62" s="627">
        <v>0</v>
      </c>
      <c r="E62" s="627">
        <v>0</v>
      </c>
      <c r="F62" s="627">
        <v>0</v>
      </c>
      <c r="G62" s="627">
        <v>0</v>
      </c>
      <c r="H62" s="627">
        <v>0</v>
      </c>
      <c r="I62" s="627">
        <v>0</v>
      </c>
      <c r="J62" s="627">
        <v>0</v>
      </c>
      <c r="K62" s="627">
        <v>0</v>
      </c>
      <c r="L62" s="627">
        <v>0</v>
      </c>
      <c r="M62" s="410"/>
      <c r="N62" s="633">
        <v>0</v>
      </c>
      <c r="O62" s="410"/>
    </row>
    <row r="63" spans="2:15" ht="30" x14ac:dyDescent="0.25">
      <c r="B63" s="483" t="s">
        <v>2534</v>
      </c>
      <c r="C63" s="627">
        <v>0</v>
      </c>
      <c r="D63" s="627">
        <v>0</v>
      </c>
      <c r="E63" s="627">
        <v>0</v>
      </c>
      <c r="F63" s="627">
        <v>0</v>
      </c>
      <c r="G63" s="627">
        <v>0</v>
      </c>
      <c r="H63" s="627">
        <v>0</v>
      </c>
      <c r="I63" s="627">
        <v>0</v>
      </c>
      <c r="J63" s="627">
        <v>0</v>
      </c>
      <c r="K63" s="627">
        <v>0</v>
      </c>
      <c r="L63" s="627">
        <v>0</v>
      </c>
      <c r="M63" s="410"/>
      <c r="N63" s="633">
        <v>0</v>
      </c>
      <c r="O63" s="410"/>
    </row>
    <row r="64" spans="2:15" x14ac:dyDescent="0.25">
      <c r="B64" s="483" t="s">
        <v>144</v>
      </c>
      <c r="C64" s="627">
        <v>6.0588745427183049E-3</v>
      </c>
      <c r="D64" s="627">
        <v>3.185480203402076E-2</v>
      </c>
      <c r="E64" s="627">
        <v>7.4010965010260499E-2</v>
      </c>
      <c r="F64" s="627">
        <v>2.2961806357267227E-2</v>
      </c>
      <c r="G64" s="627">
        <v>2.5048293924634847E-2</v>
      </c>
      <c r="H64" s="627">
        <v>2.0496713558847131E-3</v>
      </c>
      <c r="I64" s="627">
        <v>2.6810603290201916E-3</v>
      </c>
      <c r="J64" s="627">
        <v>1.665128218236716E-4</v>
      </c>
      <c r="K64" s="627">
        <v>5.2420457473999985E-4</v>
      </c>
      <c r="L64" s="627">
        <v>1.0072835525329349E-3</v>
      </c>
      <c r="M64" s="410"/>
      <c r="N64" s="633">
        <v>0.52711110103567604</v>
      </c>
      <c r="O64" s="410"/>
    </row>
    <row r="65" spans="2:15" x14ac:dyDescent="0.25">
      <c r="C65" s="493"/>
      <c r="D65" s="493"/>
      <c r="E65" s="493"/>
      <c r="F65" s="493"/>
      <c r="G65" s="493"/>
      <c r="H65" s="493"/>
      <c r="I65" s="493"/>
      <c r="J65" s="493"/>
      <c r="K65" s="493"/>
      <c r="L65" s="493"/>
      <c r="M65" s="410"/>
      <c r="N65" s="410"/>
      <c r="O65" s="410"/>
    </row>
    <row r="66" spans="2:15" x14ac:dyDescent="0.25">
      <c r="B66" s="474" t="s">
        <v>146</v>
      </c>
      <c r="C66" s="628">
        <v>4.39641392731785</v>
      </c>
      <c r="D66" s="628">
        <v>20.807560021421974</v>
      </c>
      <c r="E66" s="628">
        <v>41.902823642304327</v>
      </c>
      <c r="F66" s="628">
        <v>23.264676073455497</v>
      </c>
      <c r="G66" s="628">
        <v>19.040795089500776</v>
      </c>
      <c r="H66" s="628">
        <v>4.8267771656977567</v>
      </c>
      <c r="I66" s="628">
        <v>1.9739595552991258</v>
      </c>
      <c r="J66" s="628">
        <v>1.04043288863732</v>
      </c>
      <c r="K66" s="628">
        <v>0.58097656258399477</v>
      </c>
      <c r="L66" s="628">
        <v>0.99908959992163504</v>
      </c>
      <c r="M66" s="410"/>
      <c r="N66" s="634">
        <v>0.55657963784447884</v>
      </c>
      <c r="O66" s="410"/>
    </row>
    <row r="67" spans="2:15" x14ac:dyDescent="0.25">
      <c r="C67" s="410"/>
      <c r="D67" s="410"/>
      <c r="E67" s="410"/>
      <c r="F67" s="410"/>
      <c r="G67" s="410"/>
      <c r="H67" s="410"/>
      <c r="I67" s="410"/>
      <c r="J67" s="410"/>
      <c r="K67" s="410"/>
      <c r="L67" s="410"/>
      <c r="M67" s="410"/>
      <c r="N67" s="410"/>
      <c r="O67" s="410"/>
    </row>
    <row r="71" spans="2:15" ht="15.75" x14ac:dyDescent="0.25">
      <c r="B71" s="459" t="s">
        <v>2539</v>
      </c>
    </row>
    <row r="72" spans="2:15" ht="3.75" customHeight="1" x14ac:dyDescent="0.25">
      <c r="B72" s="459"/>
    </row>
    <row r="73" spans="2:15" x14ac:dyDescent="0.25">
      <c r="B73" s="496" t="s">
        <v>2540</v>
      </c>
      <c r="C73" s="498"/>
      <c r="D73" s="498"/>
      <c r="E73" s="499"/>
      <c r="F73" s="499"/>
      <c r="G73" s="499"/>
      <c r="H73" s="499"/>
      <c r="I73" s="499"/>
      <c r="J73" s="499"/>
      <c r="K73" s="499"/>
      <c r="L73" s="499"/>
      <c r="M73" s="410"/>
      <c r="N73" s="499"/>
    </row>
    <row r="74" spans="2:15" x14ac:dyDescent="0.25">
      <c r="B74" s="416"/>
      <c r="C74" s="670" t="s">
        <v>2522</v>
      </c>
      <c r="D74" s="670"/>
      <c r="E74" s="670"/>
      <c r="F74" s="670"/>
      <c r="G74" s="670"/>
      <c r="H74" s="670"/>
      <c r="I74" s="670"/>
      <c r="J74" s="670"/>
      <c r="K74" s="670"/>
      <c r="L74" s="670"/>
      <c r="M74" s="410"/>
      <c r="N74" s="416"/>
    </row>
    <row r="75" spans="2:15" x14ac:dyDescent="0.25">
      <c r="B75" s="416"/>
      <c r="C75" s="500" t="s">
        <v>2523</v>
      </c>
      <c r="D75" s="500" t="s">
        <v>2524</v>
      </c>
      <c r="E75" s="500" t="s">
        <v>2525</v>
      </c>
      <c r="F75" s="500" t="s">
        <v>2526</v>
      </c>
      <c r="G75" s="500" t="s">
        <v>2527</v>
      </c>
      <c r="H75" s="500" t="s">
        <v>2528</v>
      </c>
      <c r="I75" s="500" t="s">
        <v>2529</v>
      </c>
      <c r="J75" s="500" t="s">
        <v>2530</v>
      </c>
      <c r="K75" s="500" t="s">
        <v>2531</v>
      </c>
      <c r="L75" s="500" t="s">
        <v>2532</v>
      </c>
      <c r="M75" s="410"/>
      <c r="N75" s="500" t="s">
        <v>2538</v>
      </c>
    </row>
    <row r="76" spans="2:15" x14ac:dyDescent="0.25">
      <c r="B76" s="410"/>
      <c r="C76" s="494"/>
      <c r="D76" s="494"/>
      <c r="E76" s="494"/>
      <c r="F76" s="494"/>
      <c r="G76" s="494"/>
      <c r="H76" s="494"/>
      <c r="I76" s="494"/>
      <c r="J76" s="494"/>
      <c r="K76" s="494"/>
      <c r="L76" s="494"/>
      <c r="M76" s="410"/>
      <c r="N76" s="410"/>
    </row>
    <row r="77" spans="2:15" x14ac:dyDescent="0.25">
      <c r="B77" s="501" t="s">
        <v>2484</v>
      </c>
      <c r="C77" s="631">
        <v>3.2391197273718135E-2</v>
      </c>
      <c r="D77" s="631">
        <v>0.14796783069962577</v>
      </c>
      <c r="E77" s="631">
        <v>0.29366728991682106</v>
      </c>
      <c r="F77" s="631">
        <v>0.16140349059176837</v>
      </c>
      <c r="G77" s="631">
        <v>0.1333729350784808</v>
      </c>
      <c r="H77" s="631">
        <v>3.2000044664552002E-2</v>
      </c>
      <c r="I77" s="631">
        <v>1.3204116092423382E-2</v>
      </c>
      <c r="J77" s="631">
        <v>7.388645516896105E-3</v>
      </c>
      <c r="K77" s="631">
        <v>4.0083896180640047E-3</v>
      </c>
      <c r="L77" s="631">
        <v>7.4205209997417459E-3</v>
      </c>
      <c r="M77" s="410"/>
      <c r="N77" s="633">
        <v>0.55419169303506244</v>
      </c>
    </row>
    <row r="78" spans="2:15" x14ac:dyDescent="0.25">
      <c r="B78" s="501" t="s">
        <v>2485</v>
      </c>
      <c r="C78" s="631">
        <v>1.4365068264077939E-3</v>
      </c>
      <c r="D78" s="631">
        <v>8.2643814449686517E-3</v>
      </c>
      <c r="E78" s="631">
        <v>1.5601681669416322E-2</v>
      </c>
      <c r="F78" s="631">
        <v>5.9829637947834882E-3</v>
      </c>
      <c r="G78" s="631">
        <v>3.3247134041576383E-3</v>
      </c>
      <c r="H78" s="631">
        <v>6.4437655066806919E-4</v>
      </c>
      <c r="I78" s="631">
        <v>4.9039033805956488E-4</v>
      </c>
      <c r="J78" s="631">
        <v>4.724100273896887E-4</v>
      </c>
      <c r="K78" s="631">
        <v>2.6267549852403605E-4</v>
      </c>
      <c r="L78" s="631">
        <v>3.7601707289818594E-4</v>
      </c>
      <c r="M78" s="410"/>
      <c r="N78" s="633">
        <v>0.51977422709364707</v>
      </c>
    </row>
    <row r="79" spans="2:15" x14ac:dyDescent="0.25">
      <c r="B79" s="501" t="s">
        <v>2486</v>
      </c>
      <c r="C79" s="631">
        <v>0</v>
      </c>
      <c r="D79" s="631">
        <v>0</v>
      </c>
      <c r="E79" s="631">
        <v>0</v>
      </c>
      <c r="F79" s="631">
        <v>0</v>
      </c>
      <c r="G79" s="631">
        <v>0</v>
      </c>
      <c r="H79" s="631">
        <v>0</v>
      </c>
      <c r="I79" s="631">
        <v>0</v>
      </c>
      <c r="J79" s="631">
        <v>0</v>
      </c>
      <c r="K79" s="631">
        <v>0</v>
      </c>
      <c r="L79" s="631">
        <v>0</v>
      </c>
      <c r="M79" s="410"/>
      <c r="N79" s="633">
        <v>0</v>
      </c>
    </row>
    <row r="80" spans="2:15" x14ac:dyDescent="0.25">
      <c r="B80" s="501" t="s">
        <v>2487</v>
      </c>
      <c r="C80" s="631">
        <v>3.1177269908957807E-3</v>
      </c>
      <c r="D80" s="631">
        <v>1.8598154949543099E-2</v>
      </c>
      <c r="E80" s="631">
        <v>4.2726139927896506E-2</v>
      </c>
      <c r="F80" s="631">
        <v>2.819571210577488E-2</v>
      </c>
      <c r="G80" s="631">
        <v>2.3322430630598294E-2</v>
      </c>
      <c r="H80" s="631">
        <v>7.956312673601312E-3</v>
      </c>
      <c r="I80" s="631">
        <v>2.8940685074587019E-3</v>
      </c>
      <c r="J80" s="631">
        <v>8.9292659201201487E-4</v>
      </c>
      <c r="K80" s="631">
        <v>6.1351991962597073E-4</v>
      </c>
      <c r="L80" s="631">
        <v>6.0245950257295825E-4</v>
      </c>
      <c r="M80" s="410"/>
      <c r="N80" s="633">
        <v>0.5828479659506256</v>
      </c>
    </row>
    <row r="81" spans="2:14" x14ac:dyDescent="0.25">
      <c r="B81" s="501" t="s">
        <v>2488</v>
      </c>
      <c r="C81" s="631">
        <v>0</v>
      </c>
      <c r="D81" s="631">
        <v>0</v>
      </c>
      <c r="E81" s="631">
        <v>0</v>
      </c>
      <c r="F81" s="631">
        <v>0</v>
      </c>
      <c r="G81" s="631">
        <v>0</v>
      </c>
      <c r="H81" s="631">
        <v>0</v>
      </c>
      <c r="I81" s="631">
        <v>0</v>
      </c>
      <c r="J81" s="631">
        <v>0</v>
      </c>
      <c r="K81" s="631">
        <v>0</v>
      </c>
      <c r="L81" s="631">
        <v>0</v>
      </c>
      <c r="M81" s="410"/>
      <c r="N81" s="633">
        <v>0</v>
      </c>
    </row>
    <row r="82" spans="2:14" ht="30" x14ac:dyDescent="0.25">
      <c r="B82" s="501" t="s">
        <v>2489</v>
      </c>
      <c r="C82" s="631">
        <v>0</v>
      </c>
      <c r="D82" s="631">
        <v>0</v>
      </c>
      <c r="E82" s="631">
        <v>0</v>
      </c>
      <c r="F82" s="631">
        <v>0</v>
      </c>
      <c r="G82" s="631">
        <v>0</v>
      </c>
      <c r="H82" s="631">
        <v>0</v>
      </c>
      <c r="I82" s="631">
        <v>0</v>
      </c>
      <c r="J82" s="631">
        <v>0</v>
      </c>
      <c r="K82" s="631">
        <v>0</v>
      </c>
      <c r="L82" s="631">
        <v>0</v>
      </c>
      <c r="M82" s="410"/>
      <c r="N82" s="633">
        <v>0</v>
      </c>
    </row>
    <row r="83" spans="2:14" x14ac:dyDescent="0.25">
      <c r="B83" s="501" t="s">
        <v>2490</v>
      </c>
      <c r="C83" s="631">
        <v>0</v>
      </c>
      <c r="D83" s="631">
        <v>0</v>
      </c>
      <c r="E83" s="631">
        <v>0</v>
      </c>
      <c r="F83" s="631">
        <v>0</v>
      </c>
      <c r="G83" s="631">
        <v>0</v>
      </c>
      <c r="H83" s="631">
        <v>0</v>
      </c>
      <c r="I83" s="631">
        <v>0</v>
      </c>
      <c r="J83" s="631">
        <v>0</v>
      </c>
      <c r="K83" s="631">
        <v>0</v>
      </c>
      <c r="L83" s="631">
        <v>0</v>
      </c>
      <c r="M83" s="410"/>
      <c r="N83" s="633">
        <v>0</v>
      </c>
    </row>
    <row r="84" spans="2:14" x14ac:dyDescent="0.25">
      <c r="B84" s="501" t="s">
        <v>2533</v>
      </c>
      <c r="C84" s="631">
        <v>0</v>
      </c>
      <c r="D84" s="631">
        <v>0</v>
      </c>
      <c r="E84" s="631">
        <v>0</v>
      </c>
      <c r="F84" s="631">
        <v>0</v>
      </c>
      <c r="G84" s="631">
        <v>0</v>
      </c>
      <c r="H84" s="631">
        <v>0</v>
      </c>
      <c r="I84" s="631">
        <v>0</v>
      </c>
      <c r="J84" s="631">
        <v>0</v>
      </c>
      <c r="K84" s="631">
        <v>0</v>
      </c>
      <c r="L84" s="631">
        <v>0</v>
      </c>
      <c r="M84" s="410"/>
      <c r="N84" s="633">
        <v>0</v>
      </c>
    </row>
    <row r="85" spans="2:14" ht="30" x14ac:dyDescent="0.25">
      <c r="B85" s="501" t="s">
        <v>2534</v>
      </c>
      <c r="C85" s="631">
        <v>0</v>
      </c>
      <c r="D85" s="631">
        <v>0</v>
      </c>
      <c r="E85" s="631">
        <v>0</v>
      </c>
      <c r="F85" s="631">
        <v>0</v>
      </c>
      <c r="G85" s="631">
        <v>0</v>
      </c>
      <c r="H85" s="631">
        <v>0</v>
      </c>
      <c r="I85" s="631">
        <v>0</v>
      </c>
      <c r="J85" s="631">
        <v>0</v>
      </c>
      <c r="K85" s="631">
        <v>0</v>
      </c>
      <c r="L85" s="631">
        <v>0</v>
      </c>
      <c r="M85" s="410"/>
      <c r="N85" s="633">
        <v>0</v>
      </c>
    </row>
    <row r="86" spans="2:14" x14ac:dyDescent="0.25">
      <c r="B86" s="501" t="s">
        <v>144</v>
      </c>
      <c r="C86" s="631">
        <v>5.0986248086165898E-5</v>
      </c>
      <c r="D86" s="631">
        <v>2.6806246404197852E-4</v>
      </c>
      <c r="E86" s="631">
        <v>6.2281227256055565E-4</v>
      </c>
      <c r="F86" s="631">
        <v>1.9322670360374865E-4</v>
      </c>
      <c r="G86" s="631">
        <v>2.1078477845551445E-4</v>
      </c>
      <c r="H86" s="631">
        <v>1.7248261456716014E-5</v>
      </c>
      <c r="I86" s="631">
        <v>2.2561484992899695E-5</v>
      </c>
      <c r="J86" s="631">
        <v>1.4012278985430676E-6</v>
      </c>
      <c r="K86" s="631">
        <v>4.4112523385581762E-6</v>
      </c>
      <c r="L86" s="631">
        <v>8.4764272210061675E-6</v>
      </c>
      <c r="M86" s="410"/>
      <c r="N86" s="633">
        <v>0.52711110103567604</v>
      </c>
    </row>
    <row r="87" spans="2:14" x14ac:dyDescent="0.25">
      <c r="B87" s="410"/>
      <c r="C87" s="497"/>
      <c r="D87" s="497"/>
      <c r="E87" s="497"/>
      <c r="F87" s="497"/>
      <c r="G87" s="497"/>
      <c r="H87" s="497"/>
      <c r="I87" s="497"/>
      <c r="J87" s="497"/>
      <c r="K87" s="497"/>
      <c r="L87" s="497"/>
      <c r="M87" s="410"/>
      <c r="N87" s="410"/>
    </row>
    <row r="88" spans="2:14" x14ac:dyDescent="0.25">
      <c r="B88" s="465" t="s">
        <v>146</v>
      </c>
      <c r="C88" s="632">
        <v>3.6996417339107877E-2</v>
      </c>
      <c r="D88" s="632">
        <v>0.1750984295581795</v>
      </c>
      <c r="E88" s="632">
        <v>0.35261792378669443</v>
      </c>
      <c r="F88" s="632">
        <v>0.19577539319593049</v>
      </c>
      <c r="G88" s="632">
        <v>0.16023086389169225</v>
      </c>
      <c r="H88" s="632">
        <v>4.0617982150278099E-2</v>
      </c>
      <c r="I88" s="632">
        <v>1.6611136422934551E-2</v>
      </c>
      <c r="J88" s="632">
        <v>8.7553833641963522E-3</v>
      </c>
      <c r="K88" s="632">
        <v>4.8889962885525695E-3</v>
      </c>
      <c r="L88" s="632">
        <v>8.4074740024338949E-3</v>
      </c>
      <c r="M88" s="410"/>
      <c r="N88" s="634">
        <v>0.55657963784447884</v>
      </c>
    </row>
    <row r="93" spans="2:14" ht="15.75" x14ac:dyDescent="0.25">
      <c r="B93" s="459" t="s">
        <v>2541</v>
      </c>
    </row>
    <row r="94" spans="2:14" ht="3.75" customHeight="1" x14ac:dyDescent="0.25">
      <c r="B94" s="459"/>
    </row>
    <row r="95" spans="2:14" x14ac:dyDescent="0.25">
      <c r="B95" s="486" t="s">
        <v>2542</v>
      </c>
      <c r="C95" s="487"/>
      <c r="D95" s="487"/>
      <c r="E95" s="489"/>
      <c r="F95" s="489"/>
      <c r="G95" s="489"/>
      <c r="H95" s="489"/>
      <c r="I95" s="489"/>
      <c r="J95" s="489"/>
      <c r="K95" s="489"/>
      <c r="L95" s="489"/>
      <c r="N95" s="489"/>
    </row>
    <row r="96" spans="2:14" x14ac:dyDescent="0.25">
      <c r="B96" s="407"/>
      <c r="C96" s="669" t="s">
        <v>2543</v>
      </c>
      <c r="D96" s="669"/>
      <c r="E96" s="669"/>
      <c r="F96" s="669"/>
      <c r="G96" s="669"/>
      <c r="H96" s="669"/>
      <c r="I96" s="669"/>
      <c r="J96" s="669"/>
      <c r="K96" s="669"/>
      <c r="L96" s="669"/>
      <c r="M96" s="458"/>
    </row>
    <row r="97" spans="2:14" ht="54" customHeight="1" x14ac:dyDescent="0.25">
      <c r="B97" s="407"/>
      <c r="C97" s="490" t="s">
        <v>2523</v>
      </c>
      <c r="D97" s="490" t="s">
        <v>2524</v>
      </c>
      <c r="E97" s="490" t="s">
        <v>2525</v>
      </c>
      <c r="F97" s="490" t="s">
        <v>2526</v>
      </c>
      <c r="G97" s="490" t="s">
        <v>2527</v>
      </c>
      <c r="H97" s="490" t="s">
        <v>2528</v>
      </c>
      <c r="I97" s="490" t="s">
        <v>2529</v>
      </c>
      <c r="J97" s="490" t="s">
        <v>2530</v>
      </c>
      <c r="K97" s="490" t="s">
        <v>2531</v>
      </c>
      <c r="L97" s="490" t="s">
        <v>2532</v>
      </c>
      <c r="M97" s="502"/>
      <c r="N97" s="472" t="s">
        <v>2544</v>
      </c>
    </row>
    <row r="98" spans="2:14" x14ac:dyDescent="0.25">
      <c r="C98" s="492"/>
      <c r="D98" s="492"/>
      <c r="E98" s="492"/>
      <c r="F98" s="492"/>
      <c r="G98" s="492"/>
      <c r="H98" s="492"/>
      <c r="I98" s="492"/>
      <c r="J98" s="492"/>
      <c r="K98" s="492"/>
      <c r="L98" s="492"/>
      <c r="M98" s="503"/>
    </row>
    <row r="99" spans="2:14" x14ac:dyDescent="0.25">
      <c r="B99" s="483" t="s">
        <v>2503</v>
      </c>
      <c r="C99" s="504"/>
      <c r="D99" s="504"/>
      <c r="E99" s="504"/>
      <c r="F99" s="504"/>
      <c r="G99" s="504"/>
      <c r="H99" s="504"/>
      <c r="I99" s="504"/>
      <c r="J99" s="504"/>
      <c r="K99" s="504"/>
      <c r="L99" s="504"/>
      <c r="M99" s="505"/>
    </row>
    <row r="100" spans="2:14" x14ac:dyDescent="0.25">
      <c r="B100" s="483" t="s">
        <v>2504</v>
      </c>
      <c r="C100" s="504"/>
      <c r="D100" s="504"/>
      <c r="E100" s="504"/>
      <c r="F100" s="504"/>
      <c r="G100" s="504"/>
      <c r="H100" s="504"/>
      <c r="I100" s="504"/>
      <c r="J100" s="504"/>
      <c r="K100" s="504"/>
      <c r="L100" s="504"/>
      <c r="M100" s="505"/>
    </row>
    <row r="101" spans="2:14" x14ac:dyDescent="0.25">
      <c r="B101" s="483" t="s">
        <v>2505</v>
      </c>
      <c r="C101" s="504"/>
      <c r="D101" s="504"/>
      <c r="E101" s="504"/>
      <c r="F101" s="504"/>
      <c r="G101" s="504"/>
      <c r="H101" s="504"/>
      <c r="I101" s="504"/>
      <c r="J101" s="504"/>
      <c r="K101" s="504"/>
      <c r="L101" s="504"/>
      <c r="M101" s="505"/>
    </row>
    <row r="102" spans="2:14" x14ac:dyDescent="0.25">
      <c r="B102" s="483" t="s">
        <v>2506</v>
      </c>
      <c r="C102" s="504"/>
      <c r="D102" s="504"/>
      <c r="E102" s="504"/>
      <c r="F102" s="504"/>
      <c r="G102" s="504"/>
      <c r="H102" s="504"/>
      <c r="I102" s="504"/>
      <c r="J102" s="504"/>
      <c r="K102" s="504"/>
      <c r="L102" s="504"/>
      <c r="M102" s="505"/>
    </row>
    <row r="103" spans="2:14" x14ac:dyDescent="0.25">
      <c r="B103" s="483" t="s">
        <v>2507</v>
      </c>
      <c r="C103" s="504"/>
      <c r="D103" s="504"/>
      <c r="E103" s="504"/>
      <c r="F103" s="504"/>
      <c r="G103" s="504"/>
      <c r="H103" s="504"/>
      <c r="I103" s="504"/>
      <c r="J103" s="504"/>
      <c r="K103" s="504"/>
      <c r="L103" s="504"/>
      <c r="M103" s="505"/>
    </row>
    <row r="104" spans="2:14" x14ac:dyDescent="0.25">
      <c r="B104" s="483" t="s">
        <v>2508</v>
      </c>
      <c r="C104" s="504"/>
      <c r="D104" s="504"/>
      <c r="E104" s="504"/>
      <c r="F104" s="504"/>
      <c r="G104" s="504"/>
      <c r="H104" s="504"/>
      <c r="I104" s="504"/>
      <c r="J104" s="504"/>
      <c r="K104" s="504"/>
      <c r="L104" s="504"/>
      <c r="M104" s="505"/>
    </row>
    <row r="105" spans="2:14" x14ac:dyDescent="0.25">
      <c r="B105" s="483" t="s">
        <v>2509</v>
      </c>
      <c r="C105" s="504"/>
      <c r="D105" s="504"/>
      <c r="E105" s="504"/>
      <c r="F105" s="504"/>
      <c r="G105" s="504"/>
      <c r="H105" s="504"/>
      <c r="I105" s="504"/>
      <c r="J105" s="504"/>
      <c r="K105" s="504"/>
      <c r="L105" s="504"/>
      <c r="M105" s="505"/>
    </row>
    <row r="106" spans="2:14" x14ac:dyDescent="0.25">
      <c r="B106" s="483" t="s">
        <v>2510</v>
      </c>
      <c r="C106" s="504"/>
      <c r="D106" s="504"/>
      <c r="E106" s="504"/>
      <c r="F106" s="504"/>
      <c r="G106" s="504"/>
      <c r="H106" s="504"/>
      <c r="I106" s="504"/>
      <c r="J106" s="504"/>
      <c r="K106" s="504"/>
      <c r="L106" s="504"/>
      <c r="M106" s="505"/>
    </row>
    <row r="107" spans="2:14" x14ac:dyDescent="0.25">
      <c r="B107" s="483" t="s">
        <v>2511</v>
      </c>
      <c r="C107" s="504"/>
      <c r="D107" s="504"/>
      <c r="E107" s="504"/>
      <c r="F107" s="504"/>
      <c r="G107" s="504"/>
      <c r="H107" s="504"/>
      <c r="I107" s="504"/>
      <c r="J107" s="504"/>
      <c r="K107" s="504"/>
      <c r="L107" s="504"/>
      <c r="M107" s="505"/>
    </row>
    <row r="108" spans="2:14" x14ac:dyDescent="0.25">
      <c r="B108" s="483" t="s">
        <v>2545</v>
      </c>
      <c r="C108" s="504"/>
      <c r="D108" s="504"/>
      <c r="E108" s="504"/>
      <c r="F108" s="504"/>
      <c r="G108" s="504"/>
      <c r="H108" s="504"/>
      <c r="I108" s="504"/>
      <c r="J108" s="504"/>
      <c r="K108" s="504"/>
      <c r="L108" s="504"/>
      <c r="M108" s="505"/>
    </row>
    <row r="109" spans="2:14" x14ac:dyDescent="0.25">
      <c r="B109" s="346" t="s">
        <v>144</v>
      </c>
      <c r="C109" s="504"/>
      <c r="D109" s="504"/>
      <c r="E109" s="504"/>
      <c r="F109" s="504"/>
      <c r="G109" s="504"/>
      <c r="H109" s="504"/>
      <c r="I109" s="504"/>
      <c r="J109" s="504"/>
      <c r="K109" s="504"/>
      <c r="L109" s="504"/>
      <c r="M109" s="505"/>
    </row>
    <row r="110" spans="2:14" x14ac:dyDescent="0.25">
      <c r="B110" s="474" t="s">
        <v>146</v>
      </c>
      <c r="C110" s="506"/>
      <c r="D110" s="506"/>
      <c r="E110" s="506"/>
      <c r="F110" s="506"/>
      <c r="G110" s="506"/>
      <c r="H110" s="506"/>
      <c r="I110" s="506"/>
      <c r="J110" s="506"/>
      <c r="K110" s="506"/>
      <c r="L110" s="506"/>
      <c r="N110" s="506"/>
    </row>
    <row r="115" spans="2:14" ht="15.75" x14ac:dyDescent="0.25">
      <c r="B115" s="459" t="s">
        <v>2546</v>
      </c>
    </row>
    <row r="116" spans="2:14" ht="3.75" customHeight="1" x14ac:dyDescent="0.25">
      <c r="B116" s="459"/>
    </row>
    <row r="117" spans="2:14" x14ac:dyDescent="0.25">
      <c r="B117" s="486" t="s">
        <v>2547</v>
      </c>
      <c r="C117" s="487"/>
      <c r="D117" s="487"/>
      <c r="E117" s="489"/>
      <c r="F117" s="489"/>
      <c r="G117" s="489"/>
      <c r="H117" s="489"/>
      <c r="I117" s="489"/>
      <c r="J117" s="489"/>
      <c r="K117" s="489"/>
      <c r="L117" s="489"/>
      <c r="N117" s="489"/>
    </row>
    <row r="118" spans="2:14" x14ac:dyDescent="0.25">
      <c r="B118" s="407"/>
      <c r="C118" s="669" t="s">
        <v>2522</v>
      </c>
      <c r="D118" s="669"/>
      <c r="E118" s="669"/>
      <c r="F118" s="669"/>
      <c r="G118" s="669"/>
      <c r="H118" s="669"/>
      <c r="I118" s="669"/>
      <c r="J118" s="669"/>
      <c r="K118" s="669"/>
      <c r="L118" s="669"/>
      <c r="M118" s="458"/>
    </row>
    <row r="119" spans="2:14" ht="45" x14ac:dyDescent="0.25">
      <c r="B119" s="407"/>
      <c r="C119" s="490" t="s">
        <v>2523</v>
      </c>
      <c r="D119" s="490" t="s">
        <v>2524</v>
      </c>
      <c r="E119" s="490" t="s">
        <v>2525</v>
      </c>
      <c r="F119" s="490" t="s">
        <v>2526</v>
      </c>
      <c r="G119" s="490" t="s">
        <v>2527</v>
      </c>
      <c r="H119" s="490" t="s">
        <v>2528</v>
      </c>
      <c r="I119" s="490" t="s">
        <v>2529</v>
      </c>
      <c r="J119" s="490" t="s">
        <v>2530</v>
      </c>
      <c r="K119" s="490" t="s">
        <v>2531</v>
      </c>
      <c r="L119" s="490" t="s">
        <v>2532</v>
      </c>
      <c r="M119" s="502"/>
      <c r="N119" s="472" t="s">
        <v>2544</v>
      </c>
    </row>
    <row r="120" spans="2:14" x14ac:dyDescent="0.25">
      <c r="C120" s="492"/>
      <c r="D120" s="492"/>
      <c r="E120" s="492"/>
      <c r="F120" s="492"/>
      <c r="G120" s="492"/>
      <c r="H120" s="492"/>
      <c r="I120" s="492"/>
      <c r="J120" s="492"/>
      <c r="K120" s="492"/>
      <c r="L120" s="492"/>
      <c r="M120" s="503"/>
    </row>
    <row r="121" spans="2:14" x14ac:dyDescent="0.25">
      <c r="B121" s="483" t="s">
        <v>2503</v>
      </c>
      <c r="C121" s="505"/>
      <c r="D121" s="505"/>
      <c r="E121" s="505"/>
      <c r="F121" s="505"/>
      <c r="G121" s="505"/>
      <c r="H121" s="505"/>
      <c r="I121" s="505"/>
      <c r="J121" s="505"/>
      <c r="K121" s="505"/>
      <c r="L121" s="505"/>
      <c r="M121" s="505"/>
    </row>
    <row r="122" spans="2:14" x14ac:dyDescent="0.25">
      <c r="B122" s="483" t="s">
        <v>2504</v>
      </c>
      <c r="C122" s="505"/>
      <c r="D122" s="505"/>
      <c r="E122" s="505"/>
      <c r="F122" s="505"/>
      <c r="G122" s="505"/>
      <c r="H122" s="505"/>
      <c r="I122" s="505"/>
      <c r="J122" s="505"/>
      <c r="K122" s="505"/>
      <c r="L122" s="505"/>
      <c r="M122" s="505"/>
    </row>
    <row r="123" spans="2:14" x14ac:dyDescent="0.25">
      <c r="B123" s="483" t="s">
        <v>2505</v>
      </c>
      <c r="C123" s="505"/>
      <c r="D123" s="505"/>
      <c r="E123" s="505"/>
      <c r="F123" s="505"/>
      <c r="G123" s="505"/>
      <c r="H123" s="505"/>
      <c r="I123" s="505"/>
      <c r="J123" s="505"/>
      <c r="K123" s="505"/>
      <c r="L123" s="505"/>
      <c r="M123" s="505"/>
    </row>
    <row r="124" spans="2:14" x14ac:dyDescent="0.25">
      <c r="B124" s="483" t="s">
        <v>2506</v>
      </c>
      <c r="C124" s="505"/>
      <c r="D124" s="505"/>
      <c r="E124" s="505"/>
      <c r="F124" s="505"/>
      <c r="G124" s="505"/>
      <c r="H124" s="505"/>
      <c r="I124" s="505"/>
      <c r="J124" s="505"/>
      <c r="K124" s="505"/>
      <c r="L124" s="505"/>
      <c r="M124" s="505"/>
    </row>
    <row r="125" spans="2:14" x14ac:dyDescent="0.25">
      <c r="B125" s="483" t="s">
        <v>2507</v>
      </c>
      <c r="C125" s="505"/>
      <c r="D125" s="505"/>
      <c r="E125" s="505"/>
      <c r="F125" s="505"/>
      <c r="G125" s="505"/>
      <c r="H125" s="505"/>
      <c r="I125" s="505"/>
      <c r="J125" s="505"/>
      <c r="K125" s="505"/>
      <c r="L125" s="505"/>
      <c r="M125" s="505"/>
    </row>
    <row r="126" spans="2:14" x14ac:dyDescent="0.25">
      <c r="B126" s="483" t="s">
        <v>2508</v>
      </c>
      <c r="C126" s="505"/>
      <c r="D126" s="505"/>
      <c r="E126" s="505"/>
      <c r="F126" s="505"/>
      <c r="G126" s="505"/>
      <c r="H126" s="505"/>
      <c r="I126" s="505"/>
      <c r="J126" s="505"/>
      <c r="K126" s="505"/>
      <c r="L126" s="505"/>
      <c r="M126" s="505"/>
    </row>
    <row r="127" spans="2:14" x14ac:dyDescent="0.25">
      <c r="B127" s="483" t="s">
        <v>2509</v>
      </c>
      <c r="C127" s="505"/>
      <c r="D127" s="505"/>
      <c r="E127" s="505"/>
      <c r="F127" s="505"/>
      <c r="G127" s="505"/>
      <c r="H127" s="505"/>
      <c r="I127" s="505"/>
      <c r="J127" s="505"/>
      <c r="K127" s="505"/>
      <c r="L127" s="505"/>
      <c r="M127" s="505"/>
    </row>
    <row r="128" spans="2:14" x14ac:dyDescent="0.25">
      <c r="B128" s="483" t="s">
        <v>2510</v>
      </c>
      <c r="C128" s="505"/>
      <c r="D128" s="505"/>
      <c r="E128" s="505"/>
      <c r="F128" s="505"/>
      <c r="G128" s="505"/>
      <c r="H128" s="505"/>
      <c r="I128" s="505"/>
      <c r="J128" s="505"/>
      <c r="K128" s="505"/>
      <c r="L128" s="505"/>
      <c r="M128" s="505"/>
    </row>
    <row r="129" spans="2:14" x14ac:dyDescent="0.25">
      <c r="B129" s="483" t="s">
        <v>2511</v>
      </c>
      <c r="C129" s="505"/>
      <c r="D129" s="505"/>
      <c r="E129" s="505"/>
      <c r="F129" s="505"/>
      <c r="G129" s="505"/>
      <c r="H129" s="505"/>
      <c r="I129" s="505"/>
      <c r="J129" s="505"/>
      <c r="K129" s="505"/>
      <c r="L129" s="505"/>
      <c r="M129" s="505"/>
    </row>
    <row r="130" spans="2:14" x14ac:dyDescent="0.25">
      <c r="B130" s="483" t="s">
        <v>2545</v>
      </c>
      <c r="C130" s="505"/>
      <c r="D130" s="505"/>
      <c r="E130" s="505"/>
      <c r="F130" s="505"/>
      <c r="G130" s="505"/>
      <c r="H130" s="505"/>
      <c r="I130" s="505"/>
      <c r="J130" s="505"/>
      <c r="K130" s="505"/>
      <c r="L130" s="505"/>
      <c r="M130" s="505"/>
    </row>
    <row r="131" spans="2:14" x14ac:dyDescent="0.25">
      <c r="B131" s="346" t="s">
        <v>144</v>
      </c>
      <c r="C131" s="505"/>
      <c r="D131" s="505"/>
      <c r="E131" s="505"/>
      <c r="F131" s="505"/>
      <c r="G131" s="505"/>
      <c r="H131" s="505"/>
      <c r="I131" s="505"/>
      <c r="J131" s="505"/>
      <c r="K131" s="505"/>
      <c r="L131" s="505"/>
      <c r="M131" s="505"/>
    </row>
    <row r="132" spans="2:14" x14ac:dyDescent="0.25">
      <c r="B132" s="474" t="s">
        <v>146</v>
      </c>
      <c r="C132" s="507"/>
      <c r="D132" s="507"/>
      <c r="E132" s="507"/>
      <c r="F132" s="507"/>
      <c r="G132" s="507"/>
      <c r="H132" s="507"/>
      <c r="I132" s="507"/>
      <c r="J132" s="507"/>
      <c r="K132" s="507"/>
      <c r="L132" s="507"/>
      <c r="N132" s="506"/>
    </row>
    <row r="137" spans="2:14" ht="15.75" x14ac:dyDescent="0.25">
      <c r="B137" s="459" t="s">
        <v>2548</v>
      </c>
    </row>
    <row r="138" spans="2:14" ht="3.75" customHeight="1" x14ac:dyDescent="0.25">
      <c r="B138" s="459"/>
    </row>
    <row r="139" spans="2:14" x14ac:dyDescent="0.25">
      <c r="B139" s="486" t="s">
        <v>2549</v>
      </c>
      <c r="C139" s="487"/>
      <c r="D139" s="487"/>
      <c r="E139" s="489"/>
      <c r="F139" s="489"/>
      <c r="G139" s="489"/>
      <c r="H139" s="489"/>
      <c r="I139" s="489"/>
      <c r="J139" s="489"/>
      <c r="K139" s="489"/>
      <c r="L139" s="489"/>
      <c r="N139" s="489"/>
    </row>
    <row r="140" spans="2:14" x14ac:dyDescent="0.25">
      <c r="B140" s="407"/>
      <c r="C140" s="669" t="s">
        <v>2543</v>
      </c>
      <c r="D140" s="669"/>
      <c r="E140" s="669"/>
      <c r="F140" s="669"/>
      <c r="G140" s="669"/>
      <c r="H140" s="669"/>
      <c r="I140" s="669"/>
      <c r="J140" s="669"/>
      <c r="K140" s="669"/>
      <c r="L140" s="669"/>
      <c r="M140" s="458"/>
    </row>
    <row r="141" spans="2:14" ht="45" x14ac:dyDescent="0.25">
      <c r="B141" s="407"/>
      <c r="C141" s="490" t="s">
        <v>2523</v>
      </c>
      <c r="D141" s="490" t="s">
        <v>2524</v>
      </c>
      <c r="E141" s="490" t="s">
        <v>2525</v>
      </c>
      <c r="F141" s="490" t="s">
        <v>2526</v>
      </c>
      <c r="G141" s="490" t="s">
        <v>2527</v>
      </c>
      <c r="H141" s="490" t="s">
        <v>2528</v>
      </c>
      <c r="I141" s="490" t="s">
        <v>2529</v>
      </c>
      <c r="J141" s="490" t="s">
        <v>2530</v>
      </c>
      <c r="K141" s="490" t="s">
        <v>2531</v>
      </c>
      <c r="L141" s="490" t="s">
        <v>2532</v>
      </c>
      <c r="M141" s="502"/>
      <c r="N141" s="472" t="s">
        <v>2544</v>
      </c>
    </row>
    <row r="142" spans="2:14" x14ac:dyDescent="0.25">
      <c r="C142" s="492"/>
      <c r="D142" s="492"/>
      <c r="E142" s="492"/>
      <c r="F142" s="492"/>
      <c r="G142" s="492"/>
      <c r="H142" s="492"/>
      <c r="I142" s="492"/>
      <c r="J142" s="492"/>
      <c r="K142" s="492"/>
      <c r="L142" s="492"/>
      <c r="M142" s="503"/>
    </row>
    <row r="143" spans="2:14" x14ac:dyDescent="0.25">
      <c r="B143" s="483" t="s">
        <v>2503</v>
      </c>
      <c r="C143" s="504"/>
      <c r="D143" s="504"/>
      <c r="E143" s="504"/>
      <c r="F143" s="504"/>
      <c r="G143" s="504"/>
      <c r="H143" s="504"/>
      <c r="I143" s="504"/>
      <c r="J143" s="504"/>
      <c r="K143" s="504"/>
      <c r="L143" s="504"/>
      <c r="M143" s="505"/>
    </row>
    <row r="144" spans="2:14" x14ac:dyDescent="0.25">
      <c r="B144" s="483" t="s">
        <v>2504</v>
      </c>
      <c r="C144" s="504"/>
      <c r="D144" s="504"/>
      <c r="E144" s="504"/>
      <c r="F144" s="504"/>
      <c r="G144" s="504"/>
      <c r="H144" s="504"/>
      <c r="I144" s="504"/>
      <c r="J144" s="504"/>
      <c r="K144" s="504"/>
      <c r="L144" s="504"/>
      <c r="M144" s="505"/>
    </row>
    <row r="145" spans="2:14" x14ac:dyDescent="0.25">
      <c r="B145" s="483" t="s">
        <v>2505</v>
      </c>
      <c r="C145" s="504"/>
      <c r="D145" s="504"/>
      <c r="E145" s="504"/>
      <c r="F145" s="504"/>
      <c r="G145" s="504"/>
      <c r="H145" s="504"/>
      <c r="I145" s="504"/>
      <c r="J145" s="504"/>
      <c r="K145" s="504"/>
      <c r="L145" s="504"/>
      <c r="M145" s="505"/>
    </row>
    <row r="146" spans="2:14" x14ac:dyDescent="0.25">
      <c r="B146" s="483" t="s">
        <v>2506</v>
      </c>
      <c r="C146" s="504"/>
      <c r="D146" s="504"/>
      <c r="E146" s="504"/>
      <c r="F146" s="504"/>
      <c r="G146" s="504"/>
      <c r="H146" s="504"/>
      <c r="I146" s="504"/>
      <c r="J146" s="504"/>
      <c r="K146" s="504"/>
      <c r="L146" s="504"/>
      <c r="M146" s="505"/>
    </row>
    <row r="147" spans="2:14" x14ac:dyDescent="0.25">
      <c r="B147" s="483" t="s">
        <v>2507</v>
      </c>
      <c r="C147" s="504"/>
      <c r="D147" s="504"/>
      <c r="E147" s="504"/>
      <c r="F147" s="504"/>
      <c r="G147" s="504"/>
      <c r="H147" s="504"/>
      <c r="I147" s="504"/>
      <c r="J147" s="504"/>
      <c r="K147" s="504"/>
      <c r="L147" s="504"/>
      <c r="M147" s="505"/>
    </row>
    <row r="148" spans="2:14" x14ac:dyDescent="0.25">
      <c r="B148" s="483" t="s">
        <v>2508</v>
      </c>
      <c r="C148" s="504"/>
      <c r="D148" s="504"/>
      <c r="E148" s="504"/>
      <c r="F148" s="504"/>
      <c r="G148" s="504"/>
      <c r="H148" s="504"/>
      <c r="I148" s="504"/>
      <c r="J148" s="504"/>
      <c r="K148" s="504"/>
      <c r="L148" s="504"/>
      <c r="M148" s="505"/>
    </row>
    <row r="149" spans="2:14" x14ac:dyDescent="0.25">
      <c r="B149" s="483" t="s">
        <v>2509</v>
      </c>
      <c r="C149" s="504"/>
      <c r="D149" s="504"/>
      <c r="E149" s="504"/>
      <c r="F149" s="504"/>
      <c r="G149" s="504"/>
      <c r="H149" s="504"/>
      <c r="I149" s="504"/>
      <c r="J149" s="504"/>
      <c r="K149" s="504"/>
      <c r="L149" s="504"/>
      <c r="M149" s="505"/>
    </row>
    <row r="150" spans="2:14" x14ac:dyDescent="0.25">
      <c r="B150" s="483" t="s">
        <v>2510</v>
      </c>
      <c r="C150" s="504"/>
      <c r="D150" s="504"/>
      <c r="E150" s="504"/>
      <c r="F150" s="504"/>
      <c r="G150" s="504"/>
      <c r="H150" s="504"/>
      <c r="I150" s="504"/>
      <c r="J150" s="504"/>
      <c r="K150" s="504"/>
      <c r="L150" s="504"/>
      <c r="M150" s="505"/>
    </row>
    <row r="151" spans="2:14" x14ac:dyDescent="0.25">
      <c r="B151" s="483" t="s">
        <v>2511</v>
      </c>
      <c r="C151" s="504"/>
      <c r="D151" s="504"/>
      <c r="E151" s="504"/>
      <c r="F151" s="504"/>
      <c r="G151" s="504"/>
      <c r="H151" s="504"/>
      <c r="I151" s="504"/>
      <c r="J151" s="504"/>
      <c r="K151" s="504"/>
      <c r="L151" s="504"/>
      <c r="M151" s="505"/>
    </row>
    <row r="152" spans="2:14" x14ac:dyDescent="0.25">
      <c r="B152" s="483" t="s">
        <v>2545</v>
      </c>
      <c r="C152" s="504"/>
      <c r="D152" s="504"/>
      <c r="E152" s="504"/>
      <c r="F152" s="504"/>
      <c r="G152" s="504"/>
      <c r="H152" s="504"/>
      <c r="I152" s="504"/>
      <c r="J152" s="504"/>
      <c r="K152" s="504"/>
      <c r="L152" s="504"/>
      <c r="M152" s="505"/>
    </row>
    <row r="153" spans="2:14" x14ac:dyDescent="0.25">
      <c r="B153" s="346" t="s">
        <v>144</v>
      </c>
      <c r="C153" s="504"/>
      <c r="D153" s="504"/>
      <c r="E153" s="504"/>
      <c r="F153" s="504"/>
      <c r="G153" s="504"/>
      <c r="H153" s="504"/>
      <c r="I153" s="504"/>
      <c r="J153" s="504"/>
      <c r="K153" s="504"/>
      <c r="L153" s="504"/>
      <c r="M153" s="505"/>
    </row>
    <row r="154" spans="2:14" x14ac:dyDescent="0.25">
      <c r="B154" s="474" t="s">
        <v>146</v>
      </c>
      <c r="C154" s="506"/>
      <c r="D154" s="506"/>
      <c r="E154" s="506"/>
      <c r="F154" s="506"/>
      <c r="G154" s="506"/>
      <c r="H154" s="506"/>
      <c r="I154" s="506"/>
      <c r="J154" s="506"/>
      <c r="K154" s="506"/>
      <c r="L154" s="506"/>
      <c r="N154" s="506"/>
    </row>
    <row r="159" spans="2:14" ht="15.75" x14ac:dyDescent="0.25">
      <c r="B159" s="459" t="s">
        <v>2550</v>
      </c>
    </row>
    <row r="160" spans="2:14" ht="3.75" customHeight="1" x14ac:dyDescent="0.25">
      <c r="B160" s="459"/>
    </row>
    <row r="161" spans="2:14" x14ac:dyDescent="0.25">
      <c r="B161" s="486" t="s">
        <v>2551</v>
      </c>
      <c r="C161" s="487"/>
      <c r="D161" s="487"/>
      <c r="E161" s="489"/>
      <c r="F161" s="489"/>
      <c r="G161" s="489"/>
      <c r="H161" s="489"/>
      <c r="I161" s="489"/>
      <c r="J161" s="489"/>
      <c r="K161" s="489"/>
      <c r="L161" s="489"/>
      <c r="N161" s="489"/>
    </row>
    <row r="162" spans="2:14" x14ac:dyDescent="0.25">
      <c r="B162" s="407"/>
      <c r="C162" s="669" t="s">
        <v>2522</v>
      </c>
      <c r="D162" s="669"/>
      <c r="E162" s="669"/>
      <c r="F162" s="669"/>
      <c r="G162" s="669"/>
      <c r="H162" s="669"/>
      <c r="I162" s="669"/>
      <c r="J162" s="669"/>
      <c r="K162" s="669"/>
      <c r="L162" s="669"/>
      <c r="M162" s="458"/>
    </row>
    <row r="163" spans="2:14" ht="45" x14ac:dyDescent="0.25">
      <c r="B163" s="407"/>
      <c r="C163" s="490" t="s">
        <v>2523</v>
      </c>
      <c r="D163" s="490" t="s">
        <v>2524</v>
      </c>
      <c r="E163" s="490" t="s">
        <v>2525</v>
      </c>
      <c r="F163" s="490" t="s">
        <v>2526</v>
      </c>
      <c r="G163" s="490" t="s">
        <v>2527</v>
      </c>
      <c r="H163" s="490" t="s">
        <v>2528</v>
      </c>
      <c r="I163" s="490" t="s">
        <v>2529</v>
      </c>
      <c r="J163" s="490" t="s">
        <v>2530</v>
      </c>
      <c r="K163" s="490" t="s">
        <v>2531</v>
      </c>
      <c r="L163" s="490" t="s">
        <v>2532</v>
      </c>
      <c r="M163" s="502"/>
      <c r="N163" s="472" t="s">
        <v>2544</v>
      </c>
    </row>
    <row r="164" spans="2:14" x14ac:dyDescent="0.25">
      <c r="C164" s="492"/>
      <c r="D164" s="492"/>
      <c r="E164" s="492"/>
      <c r="F164" s="492"/>
      <c r="G164" s="492"/>
      <c r="H164" s="492"/>
      <c r="I164" s="492"/>
      <c r="J164" s="492"/>
      <c r="K164" s="492"/>
      <c r="L164" s="492"/>
      <c r="M164" s="503"/>
    </row>
    <row r="165" spans="2:14" x14ac:dyDescent="0.25">
      <c r="B165" s="483" t="s">
        <v>2503</v>
      </c>
      <c r="C165" s="505"/>
      <c r="D165" s="505"/>
      <c r="E165" s="505"/>
      <c r="F165" s="505"/>
      <c r="G165" s="505"/>
      <c r="H165" s="505"/>
      <c r="I165" s="505"/>
      <c r="J165" s="505"/>
      <c r="K165" s="505"/>
      <c r="L165" s="505"/>
      <c r="M165" s="505"/>
    </row>
    <row r="166" spans="2:14" x14ac:dyDescent="0.25">
      <c r="B166" s="483" t="s">
        <v>2504</v>
      </c>
      <c r="C166" s="505"/>
      <c r="D166" s="505"/>
      <c r="E166" s="505"/>
      <c r="F166" s="505"/>
      <c r="G166" s="505"/>
      <c r="H166" s="505"/>
      <c r="I166" s="505"/>
      <c r="J166" s="505"/>
      <c r="K166" s="505"/>
      <c r="L166" s="505"/>
      <c r="M166" s="505"/>
    </row>
    <row r="167" spans="2:14" x14ac:dyDescent="0.25">
      <c r="B167" s="483" t="s">
        <v>2505</v>
      </c>
      <c r="C167" s="505"/>
      <c r="D167" s="505"/>
      <c r="E167" s="505"/>
      <c r="F167" s="505"/>
      <c r="G167" s="505"/>
      <c r="H167" s="505"/>
      <c r="I167" s="505"/>
      <c r="J167" s="505"/>
      <c r="K167" s="505"/>
      <c r="L167" s="505"/>
      <c r="M167" s="505"/>
    </row>
    <row r="168" spans="2:14" x14ac:dyDescent="0.25">
      <c r="B168" s="483" t="s">
        <v>2506</v>
      </c>
      <c r="C168" s="505"/>
      <c r="D168" s="505"/>
      <c r="E168" s="505"/>
      <c r="F168" s="505"/>
      <c r="G168" s="505"/>
      <c r="H168" s="505"/>
      <c r="I168" s="505"/>
      <c r="J168" s="505"/>
      <c r="K168" s="505"/>
      <c r="L168" s="505"/>
      <c r="M168" s="505"/>
    </row>
    <row r="169" spans="2:14" x14ac:dyDescent="0.25">
      <c r="B169" s="483" t="s">
        <v>2507</v>
      </c>
      <c r="C169" s="505"/>
      <c r="D169" s="505"/>
      <c r="E169" s="505"/>
      <c r="F169" s="505"/>
      <c r="G169" s="505"/>
      <c r="H169" s="505"/>
      <c r="I169" s="505"/>
      <c r="J169" s="505"/>
      <c r="K169" s="505"/>
      <c r="L169" s="505"/>
      <c r="M169" s="505"/>
    </row>
    <row r="170" spans="2:14" x14ac:dyDescent="0.25">
      <c r="B170" s="483" t="s">
        <v>2508</v>
      </c>
      <c r="C170" s="505"/>
      <c r="D170" s="505"/>
      <c r="E170" s="505"/>
      <c r="F170" s="505"/>
      <c r="G170" s="505"/>
      <c r="H170" s="505"/>
      <c r="I170" s="505"/>
      <c r="J170" s="505"/>
      <c r="K170" s="505"/>
      <c r="L170" s="505"/>
      <c r="M170" s="505"/>
    </row>
    <row r="171" spans="2:14" x14ac:dyDescent="0.25">
      <c r="B171" s="483" t="s">
        <v>2509</v>
      </c>
      <c r="C171" s="505"/>
      <c r="D171" s="505"/>
      <c r="E171" s="505"/>
      <c r="F171" s="505"/>
      <c r="G171" s="505"/>
      <c r="H171" s="505"/>
      <c r="I171" s="505"/>
      <c r="J171" s="505"/>
      <c r="K171" s="505"/>
      <c r="L171" s="505"/>
      <c r="M171" s="505"/>
    </row>
    <row r="172" spans="2:14" x14ac:dyDescent="0.25">
      <c r="B172" s="483" t="s">
        <v>2510</v>
      </c>
      <c r="C172" s="505"/>
      <c r="D172" s="505"/>
      <c r="E172" s="505"/>
      <c r="F172" s="505"/>
      <c r="G172" s="505"/>
      <c r="H172" s="505"/>
      <c r="I172" s="505"/>
      <c r="J172" s="505"/>
      <c r="K172" s="505"/>
      <c r="L172" s="505"/>
      <c r="M172" s="505"/>
    </row>
    <row r="173" spans="2:14" x14ac:dyDescent="0.25">
      <c r="B173" s="483" t="s">
        <v>2511</v>
      </c>
      <c r="C173" s="505"/>
      <c r="D173" s="505"/>
      <c r="E173" s="505"/>
      <c r="F173" s="505"/>
      <c r="G173" s="505"/>
      <c r="H173" s="505"/>
      <c r="I173" s="505"/>
      <c r="J173" s="505"/>
      <c r="K173" s="505"/>
      <c r="L173" s="505"/>
      <c r="M173" s="505"/>
    </row>
    <row r="174" spans="2:14" x14ac:dyDescent="0.25">
      <c r="B174" s="483" t="s">
        <v>2545</v>
      </c>
      <c r="C174" s="505"/>
      <c r="D174" s="505"/>
      <c r="E174" s="505"/>
      <c r="F174" s="505"/>
      <c r="G174" s="505"/>
      <c r="H174" s="505"/>
      <c r="I174" s="505"/>
      <c r="J174" s="505"/>
      <c r="K174" s="505"/>
      <c r="L174" s="505"/>
      <c r="M174" s="505"/>
    </row>
    <row r="175" spans="2:14" x14ac:dyDescent="0.25">
      <c r="B175" s="346" t="s">
        <v>144</v>
      </c>
      <c r="C175" s="505"/>
      <c r="D175" s="505"/>
      <c r="E175" s="505"/>
      <c r="F175" s="505"/>
      <c r="G175" s="505"/>
      <c r="H175" s="505"/>
      <c r="I175" s="505"/>
      <c r="J175" s="505"/>
      <c r="K175" s="505"/>
      <c r="L175" s="505"/>
      <c r="M175" s="505"/>
    </row>
    <row r="176" spans="2:14" x14ac:dyDescent="0.25">
      <c r="B176" s="474" t="s">
        <v>146</v>
      </c>
      <c r="C176" s="507"/>
      <c r="D176" s="507"/>
      <c r="E176" s="507"/>
      <c r="F176" s="507"/>
      <c r="G176" s="507"/>
      <c r="H176" s="507"/>
      <c r="I176" s="507"/>
      <c r="J176" s="507"/>
      <c r="K176" s="507"/>
      <c r="L176" s="507"/>
      <c r="N176" s="506"/>
    </row>
    <row r="179" spans="14:14" x14ac:dyDescent="0.25">
      <c r="N179" s="398" t="s">
        <v>2382</v>
      </c>
    </row>
  </sheetData>
  <mergeCells count="8">
    <mergeCell ref="C140:L140"/>
    <mergeCell ref="C162:L162"/>
    <mergeCell ref="C8:L8"/>
    <mergeCell ref="C30:L30"/>
    <mergeCell ref="C52:L52"/>
    <mergeCell ref="C74:L74"/>
    <mergeCell ref="C96:L96"/>
    <mergeCell ref="C118:L118"/>
  </mergeCells>
  <hyperlinks>
    <hyperlink ref="N179"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5:T112"/>
  <sheetViews>
    <sheetView zoomScale="85" zoomScaleNormal="85" workbookViewId="0"/>
  </sheetViews>
  <sheetFormatPr defaultRowHeight="15" x14ac:dyDescent="0.25"/>
  <cols>
    <col min="1" max="1" width="4.7109375" style="346" customWidth="1"/>
    <col min="2" max="2" width="30.28515625" style="346" customWidth="1"/>
    <col min="3" max="8" width="27.42578125" style="346" customWidth="1"/>
    <col min="9" max="9" width="25.7109375" style="346" customWidth="1"/>
    <col min="10" max="16384" width="9.140625" style="346"/>
  </cols>
  <sheetData>
    <row r="5" spans="2:9" ht="15.75" x14ac:dyDescent="0.25">
      <c r="B5" s="508" t="s">
        <v>2552</v>
      </c>
    </row>
    <row r="6" spans="2:9" ht="3.75" customHeight="1" x14ac:dyDescent="0.25">
      <c r="B6" s="459"/>
    </row>
    <row r="7" spans="2:9" x14ac:dyDescent="0.25">
      <c r="B7" s="486" t="s">
        <v>2304</v>
      </c>
      <c r="C7" s="486"/>
      <c r="D7" s="509"/>
      <c r="E7" s="509"/>
      <c r="F7" s="509"/>
      <c r="G7" s="509"/>
      <c r="H7" s="509"/>
      <c r="I7" s="509"/>
    </row>
    <row r="8" spans="2:9" x14ac:dyDescent="0.25">
      <c r="B8" s="407"/>
      <c r="C8" s="407"/>
      <c r="D8" s="407"/>
      <c r="E8" s="407"/>
      <c r="F8" s="407"/>
      <c r="G8" s="407"/>
      <c r="H8" s="407"/>
      <c r="I8" s="407"/>
    </row>
    <row r="9" spans="2:9" ht="30" x14ac:dyDescent="0.25">
      <c r="B9" s="407"/>
      <c r="C9" s="490" t="s">
        <v>2553</v>
      </c>
      <c r="D9" s="490" t="s">
        <v>2554</v>
      </c>
      <c r="E9" s="490" t="s">
        <v>2555</v>
      </c>
      <c r="F9" s="490" t="s">
        <v>2556</v>
      </c>
      <c r="G9" s="490" t="s">
        <v>2557</v>
      </c>
      <c r="H9" s="490" t="s">
        <v>2558</v>
      </c>
      <c r="I9" s="490" t="s">
        <v>146</v>
      </c>
    </row>
    <row r="11" spans="2:9" x14ac:dyDescent="0.25">
      <c r="B11" s="483" t="s">
        <v>2484</v>
      </c>
      <c r="C11" s="422"/>
      <c r="D11" s="422"/>
      <c r="E11" s="422"/>
      <c r="F11" s="422"/>
      <c r="G11" s="422"/>
      <c r="H11" s="635">
        <v>98.967449290613544</v>
      </c>
      <c r="I11" s="635">
        <v>98.967449290613544</v>
      </c>
    </row>
    <row r="12" spans="2:9" x14ac:dyDescent="0.25">
      <c r="B12" s="483" t="s">
        <v>2485</v>
      </c>
      <c r="C12" s="422"/>
      <c r="D12" s="422"/>
      <c r="E12" s="422"/>
      <c r="F12" s="422"/>
      <c r="G12" s="422"/>
      <c r="H12" s="635">
        <v>4.3797415020430641</v>
      </c>
      <c r="I12" s="635">
        <v>4.3797415020430641</v>
      </c>
    </row>
    <row r="13" spans="2:9" x14ac:dyDescent="0.25">
      <c r="B13" s="483" t="s">
        <v>2486</v>
      </c>
      <c r="C13" s="422"/>
      <c r="D13" s="422"/>
      <c r="E13" s="422"/>
      <c r="F13" s="422"/>
      <c r="G13" s="422"/>
      <c r="H13" s="635">
        <v>0</v>
      </c>
      <c r="I13" s="635">
        <v>0</v>
      </c>
    </row>
    <row r="14" spans="2:9" x14ac:dyDescent="0.25">
      <c r="B14" s="483" t="s">
        <v>2487</v>
      </c>
      <c r="C14" s="422"/>
      <c r="D14" s="422"/>
      <c r="E14" s="422"/>
      <c r="F14" s="422"/>
      <c r="G14" s="422"/>
      <c r="H14" s="635">
        <v>15.319950258980358</v>
      </c>
      <c r="I14" s="635">
        <v>15.319950258980358</v>
      </c>
    </row>
    <row r="15" spans="2:9" x14ac:dyDescent="0.25">
      <c r="B15" s="483" t="s">
        <v>2488</v>
      </c>
      <c r="C15" s="422"/>
      <c r="D15" s="422"/>
      <c r="E15" s="422"/>
      <c r="F15" s="422"/>
      <c r="G15" s="422"/>
      <c r="H15" s="635">
        <v>0</v>
      </c>
      <c r="I15" s="635">
        <v>0</v>
      </c>
    </row>
    <row r="16" spans="2:9" ht="30" x14ac:dyDescent="0.25">
      <c r="B16" s="483" t="s">
        <v>2489</v>
      </c>
      <c r="C16" s="422"/>
      <c r="D16" s="422"/>
      <c r="E16" s="422"/>
      <c r="F16" s="422"/>
      <c r="G16" s="422"/>
      <c r="H16" s="635">
        <v>0</v>
      </c>
      <c r="I16" s="635">
        <v>0</v>
      </c>
    </row>
    <row r="17" spans="1:9" x14ac:dyDescent="0.25">
      <c r="B17" s="483" t="s">
        <v>2490</v>
      </c>
      <c r="C17" s="422"/>
      <c r="D17" s="422"/>
      <c r="E17" s="422"/>
      <c r="F17" s="422"/>
      <c r="G17" s="422"/>
      <c r="H17" s="635">
        <v>0</v>
      </c>
      <c r="I17" s="635">
        <v>0</v>
      </c>
    </row>
    <row r="18" spans="1:9" x14ac:dyDescent="0.25">
      <c r="B18" s="483" t="s">
        <v>2533</v>
      </c>
      <c r="C18" s="422"/>
      <c r="D18" s="422"/>
      <c r="E18" s="422"/>
      <c r="F18" s="422"/>
      <c r="G18" s="422"/>
      <c r="H18" s="635">
        <v>0</v>
      </c>
      <c r="I18" s="635">
        <v>0</v>
      </c>
    </row>
    <row r="19" spans="1:9" ht="30" x14ac:dyDescent="0.25">
      <c r="B19" s="483" t="s">
        <v>2534</v>
      </c>
      <c r="C19" s="422"/>
      <c r="D19" s="422"/>
      <c r="E19" s="422"/>
      <c r="F19" s="422"/>
      <c r="G19" s="422"/>
      <c r="H19" s="635">
        <v>0</v>
      </c>
      <c r="I19" s="635">
        <v>0</v>
      </c>
    </row>
    <row r="20" spans="1:9" x14ac:dyDescent="0.25">
      <c r="B20" s="483" t="s">
        <v>144</v>
      </c>
      <c r="C20" s="422"/>
      <c r="D20" s="422"/>
      <c r="E20" s="422"/>
      <c r="F20" s="422"/>
      <c r="G20" s="422"/>
      <c r="H20" s="635">
        <v>0.1663634745029032</v>
      </c>
      <c r="I20" s="635">
        <v>0.1663634745029032</v>
      </c>
    </row>
    <row r="21" spans="1:9" x14ac:dyDescent="0.25">
      <c r="C21" s="422"/>
      <c r="D21" s="422"/>
      <c r="E21" s="422"/>
      <c r="F21" s="422"/>
      <c r="G21" s="422"/>
      <c r="H21" s="422"/>
      <c r="I21" s="422"/>
    </row>
    <row r="22" spans="1:9" x14ac:dyDescent="0.25">
      <c r="B22" s="510" t="s">
        <v>146</v>
      </c>
      <c r="C22" s="470"/>
      <c r="D22" s="470"/>
      <c r="E22" s="470"/>
      <c r="F22" s="470"/>
      <c r="G22" s="470"/>
      <c r="H22" s="621">
        <v>118.83350452613986</v>
      </c>
      <c r="I22" s="621">
        <v>118.83350452613986</v>
      </c>
    </row>
    <row r="24" spans="1:9" x14ac:dyDescent="0.25">
      <c r="A24" s="410"/>
      <c r="B24" s="410"/>
      <c r="C24" s="410"/>
      <c r="D24" s="410"/>
      <c r="E24" s="410"/>
      <c r="F24" s="410"/>
      <c r="G24" s="410"/>
      <c r="H24" s="410"/>
      <c r="I24" s="410"/>
    </row>
    <row r="25" spans="1:9" x14ac:dyDescent="0.25">
      <c r="A25" s="410"/>
      <c r="B25" s="439" t="s">
        <v>2559</v>
      </c>
      <c r="C25" s="410"/>
      <c r="D25" s="410"/>
      <c r="E25" s="410"/>
      <c r="F25" s="410"/>
      <c r="G25" s="410"/>
      <c r="H25" s="410"/>
      <c r="I25" s="410"/>
    </row>
    <row r="26" spans="1:9" x14ac:dyDescent="0.25">
      <c r="A26" s="410"/>
      <c r="B26" s="410"/>
      <c r="C26" s="410"/>
      <c r="D26" s="410"/>
      <c r="E26" s="410"/>
      <c r="F26" s="410"/>
      <c r="G26" s="410"/>
      <c r="H26" s="410"/>
      <c r="I26" s="410"/>
    </row>
    <row r="27" spans="1:9" ht="15.75" x14ac:dyDescent="0.25">
      <c r="A27" s="410"/>
      <c r="B27" s="467" t="s">
        <v>2560</v>
      </c>
      <c r="C27" s="410"/>
      <c r="D27" s="410"/>
      <c r="E27" s="410"/>
      <c r="F27" s="410"/>
      <c r="G27" s="410"/>
      <c r="H27" s="410"/>
      <c r="I27" s="410"/>
    </row>
    <row r="28" spans="1:9" ht="6" customHeight="1" x14ac:dyDescent="0.25">
      <c r="A28" s="410"/>
      <c r="B28" s="467"/>
      <c r="C28" s="410"/>
      <c r="D28" s="410"/>
      <c r="E28" s="410"/>
      <c r="F28" s="410"/>
      <c r="G28" s="410"/>
      <c r="H28" s="410"/>
      <c r="I28" s="410"/>
    </row>
    <row r="29" spans="1:9" x14ac:dyDescent="0.25">
      <c r="A29" s="410"/>
      <c r="B29" s="496" t="s">
        <v>2304</v>
      </c>
      <c r="C29" s="496"/>
      <c r="D29" s="511"/>
      <c r="E29" s="511"/>
      <c r="F29" s="511"/>
      <c r="G29" s="511"/>
      <c r="H29" s="511"/>
      <c r="I29" s="511"/>
    </row>
    <row r="30" spans="1:9" x14ac:dyDescent="0.25">
      <c r="A30" s="410"/>
      <c r="B30" s="416"/>
      <c r="C30" s="416"/>
      <c r="D30" s="416"/>
      <c r="E30" s="416"/>
      <c r="F30" s="416"/>
      <c r="G30" s="416"/>
      <c r="H30" s="416"/>
      <c r="I30" s="416"/>
    </row>
    <row r="31" spans="1:9" x14ac:dyDescent="0.25">
      <c r="A31" s="410"/>
      <c r="B31" s="416"/>
      <c r="C31" s="500" t="s">
        <v>2561</v>
      </c>
      <c r="D31" s="500" t="s">
        <v>2562</v>
      </c>
      <c r="E31" s="500" t="s">
        <v>2563</v>
      </c>
      <c r="F31" s="500" t="s">
        <v>2564</v>
      </c>
      <c r="G31" s="500" t="s">
        <v>2565</v>
      </c>
      <c r="H31" s="500" t="s">
        <v>2566</v>
      </c>
      <c r="I31" s="500" t="s">
        <v>2567</v>
      </c>
    </row>
    <row r="32" spans="1:9" x14ac:dyDescent="0.25">
      <c r="A32" s="410"/>
      <c r="B32" s="410"/>
      <c r="C32" s="410"/>
      <c r="D32" s="410"/>
      <c r="E32" s="410"/>
      <c r="F32" s="410"/>
      <c r="G32" s="410"/>
      <c r="H32" s="410"/>
      <c r="I32" s="410"/>
    </row>
    <row r="33" spans="1:9" x14ac:dyDescent="0.25">
      <c r="A33" s="410"/>
      <c r="B33" s="501" t="s">
        <v>2484</v>
      </c>
      <c r="C33" s="627">
        <v>0.78982261436093826</v>
      </c>
      <c r="D33" s="627">
        <v>0.35158916479243574</v>
      </c>
      <c r="E33" s="627">
        <v>0.30534200532120215</v>
      </c>
      <c r="F33" s="627">
        <v>0.3180618053234226</v>
      </c>
      <c r="G33" s="627">
        <v>0.19019649660996976</v>
      </c>
      <c r="H33" s="627">
        <v>0.13956068974121164</v>
      </c>
      <c r="I33" s="627">
        <v>0.60727906667948639</v>
      </c>
    </row>
    <row r="34" spans="1:9" x14ac:dyDescent="0.25">
      <c r="A34" s="410"/>
      <c r="B34" s="501" t="s">
        <v>2485</v>
      </c>
      <c r="C34" s="627">
        <v>5.5883534068682024E-2</v>
      </c>
      <c r="D34" s="627">
        <v>1.4015359912175052E-2</v>
      </c>
      <c r="E34" s="627">
        <v>8.1864520000000003E-3</v>
      </c>
      <c r="F34" s="627">
        <v>3.2019038835973353E-2</v>
      </c>
      <c r="G34" s="627">
        <v>2.4440474551435928E-2</v>
      </c>
      <c r="H34" s="627">
        <v>1.3687069475047336E-2</v>
      </c>
      <c r="I34" s="627">
        <v>4.2363839201594422E-2</v>
      </c>
    </row>
    <row r="35" spans="1:9" x14ac:dyDescent="0.25">
      <c r="A35" s="410"/>
      <c r="B35" s="501" t="s">
        <v>2486</v>
      </c>
      <c r="C35" s="627">
        <v>0</v>
      </c>
      <c r="D35" s="627">
        <v>0</v>
      </c>
      <c r="E35" s="627">
        <v>0</v>
      </c>
      <c r="F35" s="627">
        <v>0</v>
      </c>
      <c r="G35" s="627">
        <v>0</v>
      </c>
      <c r="H35" s="627">
        <v>0</v>
      </c>
      <c r="I35" s="627">
        <v>0</v>
      </c>
    </row>
    <row r="36" spans="1:9" x14ac:dyDescent="0.25">
      <c r="A36" s="410"/>
      <c r="B36" s="501" t="s">
        <v>2487</v>
      </c>
      <c r="C36" s="627">
        <v>1.0401059768427323</v>
      </c>
      <c r="D36" s="627">
        <v>0.15091034859712329</v>
      </c>
      <c r="E36" s="627">
        <v>0.12778275692113791</v>
      </c>
      <c r="F36" s="627">
        <v>5.5213034626005089E-2</v>
      </c>
      <c r="G36" s="627">
        <v>2.7503275519689858E-2</v>
      </c>
      <c r="H36" s="627">
        <v>4.2519788343249237E-2</v>
      </c>
      <c r="I36" s="627">
        <v>0.13720514243868739</v>
      </c>
    </row>
    <row r="37" spans="1:9" x14ac:dyDescent="0.25">
      <c r="A37" s="410"/>
      <c r="B37" s="501" t="s">
        <v>2488</v>
      </c>
      <c r="C37" s="627">
        <v>0</v>
      </c>
      <c r="D37" s="627">
        <v>0</v>
      </c>
      <c r="E37" s="627">
        <v>0</v>
      </c>
      <c r="F37" s="627">
        <v>0</v>
      </c>
      <c r="G37" s="627">
        <v>0</v>
      </c>
      <c r="H37" s="627">
        <v>0</v>
      </c>
      <c r="I37" s="627">
        <v>0</v>
      </c>
    </row>
    <row r="38" spans="1:9" ht="30" x14ac:dyDescent="0.25">
      <c r="A38" s="410"/>
      <c r="B38" s="501" t="s">
        <v>2489</v>
      </c>
      <c r="C38" s="627">
        <v>0</v>
      </c>
      <c r="D38" s="627">
        <v>0</v>
      </c>
      <c r="E38" s="627">
        <v>0</v>
      </c>
      <c r="F38" s="627">
        <v>0</v>
      </c>
      <c r="G38" s="627">
        <v>0</v>
      </c>
      <c r="H38" s="627">
        <v>0</v>
      </c>
      <c r="I38" s="627">
        <v>0</v>
      </c>
    </row>
    <row r="39" spans="1:9" x14ac:dyDescent="0.25">
      <c r="A39" s="410"/>
      <c r="B39" s="501" t="s">
        <v>2490</v>
      </c>
      <c r="C39" s="627">
        <v>0</v>
      </c>
      <c r="D39" s="627">
        <v>0</v>
      </c>
      <c r="E39" s="627">
        <v>0</v>
      </c>
      <c r="F39" s="627">
        <v>0</v>
      </c>
      <c r="G39" s="627">
        <v>0</v>
      </c>
      <c r="H39" s="627">
        <v>0</v>
      </c>
      <c r="I39" s="627">
        <v>0</v>
      </c>
    </row>
    <row r="40" spans="1:9" x14ac:dyDescent="0.25">
      <c r="A40" s="410"/>
      <c r="B40" s="501" t="s">
        <v>2533</v>
      </c>
      <c r="C40" s="627">
        <v>0</v>
      </c>
      <c r="D40" s="627">
        <v>0</v>
      </c>
      <c r="E40" s="627">
        <v>0</v>
      </c>
      <c r="F40" s="627">
        <v>0</v>
      </c>
      <c r="G40" s="627">
        <v>0</v>
      </c>
      <c r="H40" s="627">
        <v>0</v>
      </c>
      <c r="I40" s="627">
        <v>0</v>
      </c>
    </row>
    <row r="41" spans="1:9" ht="30" x14ac:dyDescent="0.25">
      <c r="A41" s="410"/>
      <c r="B41" s="501" t="s">
        <v>2534</v>
      </c>
      <c r="C41" s="627">
        <v>0</v>
      </c>
      <c r="D41" s="627">
        <v>0</v>
      </c>
      <c r="E41" s="627">
        <v>0</v>
      </c>
      <c r="F41" s="627">
        <v>0</v>
      </c>
      <c r="G41" s="627">
        <v>0</v>
      </c>
      <c r="H41" s="627">
        <v>0</v>
      </c>
      <c r="I41" s="627">
        <v>0</v>
      </c>
    </row>
    <row r="42" spans="1:9" x14ac:dyDescent="0.25">
      <c r="A42" s="410"/>
      <c r="B42" s="501" t="s">
        <v>144</v>
      </c>
      <c r="C42" s="627">
        <v>0</v>
      </c>
      <c r="D42" s="627">
        <v>0</v>
      </c>
      <c r="E42" s="627">
        <v>0</v>
      </c>
      <c r="F42" s="627">
        <v>0</v>
      </c>
      <c r="G42" s="627">
        <v>0</v>
      </c>
      <c r="H42" s="627">
        <v>0</v>
      </c>
      <c r="I42" s="627">
        <v>0</v>
      </c>
    </row>
    <row r="43" spans="1:9" x14ac:dyDescent="0.25">
      <c r="A43" s="410"/>
      <c r="B43" s="410"/>
      <c r="C43" s="512"/>
      <c r="D43" s="512"/>
      <c r="E43" s="512"/>
      <c r="F43" s="512"/>
      <c r="G43" s="512"/>
      <c r="H43" s="512"/>
      <c r="I43" s="512"/>
    </row>
    <row r="44" spans="1:9" x14ac:dyDescent="0.25">
      <c r="A44" s="410"/>
      <c r="B44" s="513" t="s">
        <v>146</v>
      </c>
      <c r="C44" s="628">
        <v>1.8858121252723525</v>
      </c>
      <c r="D44" s="628">
        <v>0.51651487330173407</v>
      </c>
      <c r="E44" s="628">
        <v>0.4413112142423401</v>
      </c>
      <c r="F44" s="628">
        <v>0.40529387878540102</v>
      </c>
      <c r="G44" s="628">
        <v>0.24214024668109554</v>
      </c>
      <c r="H44" s="628">
        <v>0.1957675475595082</v>
      </c>
      <c r="I44" s="628">
        <v>0.78684804831976829</v>
      </c>
    </row>
    <row r="45" spans="1:9" x14ac:dyDescent="0.25">
      <c r="A45" s="410"/>
      <c r="B45" s="410"/>
      <c r="C45" s="410"/>
      <c r="D45" s="410"/>
      <c r="E45" s="410"/>
      <c r="F45" s="410"/>
      <c r="G45" s="410"/>
      <c r="H45" s="410"/>
      <c r="I45" s="410"/>
    </row>
    <row r="46" spans="1:9" x14ac:dyDescent="0.25">
      <c r="A46" s="410"/>
      <c r="B46" s="410"/>
      <c r="C46" s="410"/>
      <c r="D46" s="410"/>
      <c r="E46" s="410"/>
      <c r="F46" s="410"/>
      <c r="G46" s="410"/>
      <c r="H46" s="410"/>
      <c r="I46" s="410"/>
    </row>
    <row r="47" spans="1:9" x14ac:dyDescent="0.25">
      <c r="A47" s="410"/>
      <c r="B47" s="410"/>
      <c r="C47" s="410"/>
      <c r="D47" s="410"/>
      <c r="E47" s="410"/>
      <c r="F47" s="410"/>
      <c r="G47" s="410"/>
      <c r="H47" s="410"/>
      <c r="I47" s="410"/>
    </row>
    <row r="48" spans="1:9" x14ac:dyDescent="0.25">
      <c r="A48" s="410"/>
      <c r="B48" s="410"/>
      <c r="C48" s="410"/>
      <c r="D48" s="410"/>
      <c r="E48" s="410"/>
      <c r="F48" s="410"/>
      <c r="G48" s="410"/>
      <c r="H48" s="410"/>
      <c r="I48" s="410"/>
    </row>
    <row r="49" spans="1:9" ht="15.75" x14ac:dyDescent="0.25">
      <c r="A49" s="410"/>
      <c r="B49" s="467" t="s">
        <v>2569</v>
      </c>
      <c r="C49" s="410"/>
      <c r="D49" s="410"/>
      <c r="E49" s="410"/>
      <c r="F49" s="410"/>
      <c r="G49" s="410"/>
      <c r="H49" s="410"/>
      <c r="I49" s="410"/>
    </row>
    <row r="50" spans="1:9" ht="6" customHeight="1" x14ac:dyDescent="0.25">
      <c r="A50" s="410"/>
      <c r="B50" s="467"/>
      <c r="C50" s="410"/>
      <c r="D50" s="410"/>
      <c r="E50" s="410"/>
      <c r="F50" s="410"/>
      <c r="G50" s="410"/>
      <c r="H50" s="410"/>
      <c r="I50" s="410"/>
    </row>
    <row r="51" spans="1:9" x14ac:dyDescent="0.25">
      <c r="A51" s="410"/>
      <c r="B51" s="496" t="s">
        <v>2304</v>
      </c>
      <c r="C51" s="496"/>
      <c r="D51" s="511"/>
      <c r="E51" s="511"/>
      <c r="F51" s="511"/>
      <c r="G51" s="511"/>
      <c r="H51" s="511"/>
      <c r="I51" s="511"/>
    </row>
    <row r="52" spans="1:9" x14ac:dyDescent="0.25">
      <c r="A52" s="410"/>
      <c r="B52" s="416"/>
      <c r="C52" s="416"/>
      <c r="D52" s="416"/>
      <c r="E52" s="416"/>
      <c r="F52" s="416"/>
      <c r="G52" s="416"/>
      <c r="H52" s="416"/>
      <c r="I52" s="416"/>
    </row>
    <row r="53" spans="1:9" ht="30" x14ac:dyDescent="0.25">
      <c r="A53" s="410"/>
      <c r="B53" s="416"/>
      <c r="C53" s="500" t="s">
        <v>2808</v>
      </c>
      <c r="D53" s="500" t="s">
        <v>2809</v>
      </c>
      <c r="E53" s="500" t="s">
        <v>2810</v>
      </c>
      <c r="F53" s="500" t="s">
        <v>2811</v>
      </c>
      <c r="G53" s="500" t="s">
        <v>2812</v>
      </c>
      <c r="H53" s="500" t="s">
        <v>2813</v>
      </c>
      <c r="I53" s="500" t="s">
        <v>2814</v>
      </c>
    </row>
    <row r="54" spans="1:9" x14ac:dyDescent="0.25">
      <c r="A54" s="410"/>
      <c r="B54" s="410"/>
      <c r="C54" s="410"/>
      <c r="D54" s="410"/>
      <c r="E54" s="410"/>
      <c r="F54" s="410"/>
      <c r="G54" s="410"/>
      <c r="H54" s="410"/>
      <c r="I54" s="410"/>
    </row>
    <row r="55" spans="1:9" x14ac:dyDescent="0.25">
      <c r="A55" s="410"/>
      <c r="B55" s="501" t="s">
        <v>2484</v>
      </c>
      <c r="C55" s="627">
        <v>23.708927542968091</v>
      </c>
      <c r="D55" s="627">
        <v>10.990918122303698</v>
      </c>
      <c r="E55" s="627">
        <v>9.8027417679425266</v>
      </c>
      <c r="F55" s="627">
        <v>31.12412607502181</v>
      </c>
      <c r="G55" s="627">
        <v>13.856364860376836</v>
      </c>
      <c r="H55" s="627">
        <v>5.4804062258676698</v>
      </c>
      <c r="I55" s="627">
        <v>1.2652169880412452</v>
      </c>
    </row>
    <row r="56" spans="1:9" x14ac:dyDescent="0.25">
      <c r="A56" s="410"/>
      <c r="B56" s="501" t="s">
        <v>2485</v>
      </c>
      <c r="C56" s="627">
        <v>9.7319755553478878E-3</v>
      </c>
      <c r="D56" s="627">
        <v>0.66150003381893618</v>
      </c>
      <c r="E56" s="627">
        <v>0.45716226874741489</v>
      </c>
      <c r="F56" s="627">
        <v>1.7540763703207685</v>
      </c>
      <c r="G56" s="627">
        <v>0.51110181084582484</v>
      </c>
      <c r="H56" s="627">
        <v>0.16671140145133789</v>
      </c>
      <c r="I56" s="627">
        <v>0.62345984963648537</v>
      </c>
    </row>
    <row r="57" spans="1:9" x14ac:dyDescent="0.25">
      <c r="A57" s="410"/>
      <c r="B57" s="501" t="s">
        <v>2486</v>
      </c>
      <c r="C57" s="627">
        <v>0</v>
      </c>
      <c r="D57" s="627">
        <v>0</v>
      </c>
      <c r="E57" s="627">
        <v>0</v>
      </c>
      <c r="F57" s="627">
        <v>0</v>
      </c>
      <c r="G57" s="627">
        <v>0</v>
      </c>
      <c r="H57" s="627">
        <v>0</v>
      </c>
      <c r="I57" s="627">
        <v>0</v>
      </c>
    </row>
    <row r="58" spans="1:9" x14ac:dyDescent="0.25">
      <c r="A58" s="410"/>
      <c r="B58" s="501" t="s">
        <v>2487</v>
      </c>
      <c r="C58" s="627">
        <v>8.5615079416179594</v>
      </c>
      <c r="D58" s="627">
        <v>0.60023259170754595</v>
      </c>
      <c r="E58" s="627">
        <v>1.0072484256165368</v>
      </c>
      <c r="F58" s="627">
        <v>1.4611537610383671</v>
      </c>
      <c r="G58" s="627">
        <v>1.5324278467137147</v>
      </c>
      <c r="H58" s="627">
        <v>0.4038631626997688</v>
      </c>
      <c r="I58" s="627">
        <v>8.9325661578482846E-2</v>
      </c>
    </row>
    <row r="59" spans="1:9" x14ac:dyDescent="0.25">
      <c r="A59" s="410"/>
      <c r="B59" s="501" t="s">
        <v>2488</v>
      </c>
      <c r="C59" s="627">
        <v>0</v>
      </c>
      <c r="D59" s="627">
        <v>0</v>
      </c>
      <c r="E59" s="627">
        <v>0</v>
      </c>
      <c r="F59" s="627">
        <v>0</v>
      </c>
      <c r="G59" s="627">
        <v>0</v>
      </c>
      <c r="H59" s="627">
        <v>0</v>
      </c>
      <c r="I59" s="627">
        <v>0</v>
      </c>
    </row>
    <row r="60" spans="1:9" ht="30" x14ac:dyDescent="0.25">
      <c r="A60" s="410"/>
      <c r="B60" s="501" t="s">
        <v>2489</v>
      </c>
      <c r="C60" s="627">
        <v>0</v>
      </c>
      <c r="D60" s="627">
        <v>0</v>
      </c>
      <c r="E60" s="627">
        <v>0</v>
      </c>
      <c r="F60" s="627">
        <v>0</v>
      </c>
      <c r="G60" s="627">
        <v>0</v>
      </c>
      <c r="H60" s="627">
        <v>0</v>
      </c>
      <c r="I60" s="627">
        <v>0</v>
      </c>
    </row>
    <row r="61" spans="1:9" x14ac:dyDescent="0.25">
      <c r="A61" s="410"/>
      <c r="B61" s="501" t="s">
        <v>2490</v>
      </c>
      <c r="C61" s="627">
        <v>0</v>
      </c>
      <c r="D61" s="627">
        <v>0</v>
      </c>
      <c r="E61" s="627">
        <v>0</v>
      </c>
      <c r="F61" s="627">
        <v>0</v>
      </c>
      <c r="G61" s="627">
        <v>0</v>
      </c>
      <c r="H61" s="627">
        <v>0</v>
      </c>
      <c r="I61" s="627">
        <v>0</v>
      </c>
    </row>
    <row r="62" spans="1:9" x14ac:dyDescent="0.25">
      <c r="A62" s="410"/>
      <c r="B62" s="501" t="s">
        <v>2533</v>
      </c>
      <c r="C62" s="627">
        <v>0</v>
      </c>
      <c r="D62" s="627">
        <v>0</v>
      </c>
      <c r="E62" s="627">
        <v>0</v>
      </c>
      <c r="F62" s="627">
        <v>0</v>
      </c>
      <c r="G62" s="627">
        <v>0</v>
      </c>
      <c r="H62" s="627">
        <v>0</v>
      </c>
      <c r="I62" s="627">
        <v>0</v>
      </c>
    </row>
    <row r="63" spans="1:9" ht="30" x14ac:dyDescent="0.25">
      <c r="A63" s="410"/>
      <c r="B63" s="501" t="s">
        <v>2534</v>
      </c>
      <c r="C63" s="627">
        <v>0</v>
      </c>
      <c r="D63" s="627">
        <v>0</v>
      </c>
      <c r="E63" s="627">
        <v>0</v>
      </c>
      <c r="F63" s="627">
        <v>0</v>
      </c>
      <c r="G63" s="627">
        <v>0</v>
      </c>
      <c r="H63" s="627">
        <v>0</v>
      </c>
      <c r="I63" s="627">
        <v>0</v>
      </c>
    </row>
    <row r="64" spans="1:9" x14ac:dyDescent="0.25">
      <c r="A64" s="410"/>
      <c r="B64" s="501" t="s">
        <v>144</v>
      </c>
      <c r="C64" s="627">
        <v>1.1038928258016263E-2</v>
      </c>
      <c r="D64" s="627">
        <v>1.9710094915645078E-2</v>
      </c>
      <c r="E64" s="627">
        <v>2.1508271906146924E-2</v>
      </c>
      <c r="F64" s="627">
        <v>5.8442341307571075E-2</v>
      </c>
      <c r="G64" s="627">
        <v>2.2171502516777311E-2</v>
      </c>
      <c r="H64" s="627">
        <v>4.9279381100622872E-3</v>
      </c>
      <c r="I64" s="627">
        <v>1.2224442493258816E-2</v>
      </c>
    </row>
    <row r="65" spans="1:9" x14ac:dyDescent="0.25">
      <c r="A65" s="410"/>
      <c r="B65" s="410"/>
      <c r="C65" s="512"/>
      <c r="D65" s="512"/>
      <c r="E65" s="512"/>
      <c r="F65" s="512"/>
      <c r="G65" s="512"/>
      <c r="H65" s="512"/>
      <c r="I65" s="512"/>
    </row>
    <row r="66" spans="1:9" x14ac:dyDescent="0.25">
      <c r="A66" s="410"/>
      <c r="B66" s="513" t="s">
        <v>146</v>
      </c>
      <c r="C66" s="628">
        <v>32.291206388399416</v>
      </c>
      <c r="D66" s="628">
        <v>12.272360842745824</v>
      </c>
      <c r="E66" s="628">
        <v>11.288660734212625</v>
      </c>
      <c r="F66" s="628">
        <v>34.397798547688517</v>
      </c>
      <c r="G66" s="628">
        <v>15.922066020453151</v>
      </c>
      <c r="H66" s="628">
        <v>6.0559087281288386</v>
      </c>
      <c r="I66" s="628">
        <v>1.990226941749472</v>
      </c>
    </row>
    <row r="67" spans="1:9" x14ac:dyDescent="0.25">
      <c r="A67" s="410"/>
      <c r="B67" s="410"/>
      <c r="C67" s="410"/>
      <c r="D67" s="410"/>
      <c r="E67" s="410"/>
      <c r="F67" s="410"/>
      <c r="G67" s="410"/>
      <c r="H67" s="410"/>
      <c r="I67" s="410"/>
    </row>
    <row r="68" spans="1:9" x14ac:dyDescent="0.25">
      <c r="A68" s="410"/>
      <c r="B68" s="410"/>
      <c r="C68" s="410"/>
      <c r="D68" s="410"/>
      <c r="E68" s="410"/>
      <c r="F68" s="410"/>
      <c r="G68" s="410"/>
      <c r="H68" s="410"/>
      <c r="I68" s="410"/>
    </row>
    <row r="69" spans="1:9" x14ac:dyDescent="0.25">
      <c r="A69" s="410"/>
      <c r="B69" s="410"/>
      <c r="C69" s="410"/>
      <c r="D69" s="410"/>
      <c r="E69" s="410"/>
      <c r="F69" s="410"/>
      <c r="G69" s="410"/>
      <c r="H69" s="410"/>
      <c r="I69" s="410"/>
    </row>
    <row r="70" spans="1:9" x14ac:dyDescent="0.25">
      <c r="A70" s="410"/>
      <c r="B70" s="410"/>
      <c r="C70" s="410"/>
      <c r="D70" s="410"/>
      <c r="E70" s="410"/>
      <c r="F70" s="410"/>
      <c r="G70" s="410"/>
      <c r="H70" s="410"/>
      <c r="I70" s="410"/>
    </row>
    <row r="71" spans="1:9" ht="15.75" x14ac:dyDescent="0.25">
      <c r="B71" s="459" t="s">
        <v>2570</v>
      </c>
    </row>
    <row r="72" spans="1:9" ht="15.75" x14ac:dyDescent="0.25">
      <c r="B72" s="459"/>
    </row>
    <row r="73" spans="1:9" x14ac:dyDescent="0.25">
      <c r="B73" s="486" t="s">
        <v>2571</v>
      </c>
      <c r="C73" s="486"/>
      <c r="D73" s="509"/>
      <c r="E73" s="509"/>
      <c r="F73" s="509"/>
      <c r="G73" s="509"/>
      <c r="H73" s="509"/>
      <c r="I73" s="509"/>
    </row>
    <row r="74" spans="1:9" x14ac:dyDescent="0.25">
      <c r="B74" s="407"/>
      <c r="C74" s="407"/>
      <c r="D74" s="407"/>
      <c r="E74" s="407"/>
      <c r="F74" s="407"/>
      <c r="G74" s="407"/>
      <c r="H74" s="407"/>
      <c r="I74" s="407"/>
    </row>
    <row r="75" spans="1:9" x14ac:dyDescent="0.25">
      <c r="B75" s="407"/>
      <c r="C75" s="490" t="s">
        <v>2572</v>
      </c>
      <c r="D75" s="490" t="s">
        <v>2573</v>
      </c>
      <c r="E75" s="490" t="s">
        <v>2574</v>
      </c>
      <c r="F75" s="490" t="s">
        <v>2575</v>
      </c>
      <c r="G75" s="490" t="s">
        <v>2576</v>
      </c>
      <c r="H75" s="490" t="s">
        <v>319</v>
      </c>
      <c r="I75" s="490" t="s">
        <v>146</v>
      </c>
    </row>
    <row r="77" spans="1:9" x14ac:dyDescent="0.25">
      <c r="B77" s="483" t="s">
        <v>2503</v>
      </c>
      <c r="C77" s="514">
        <v>0</v>
      </c>
      <c r="D77" s="514">
        <v>0</v>
      </c>
      <c r="E77" s="514">
        <v>0</v>
      </c>
      <c r="F77" s="514">
        <v>0</v>
      </c>
      <c r="G77" s="514">
        <v>0</v>
      </c>
      <c r="H77" s="514">
        <v>0</v>
      </c>
      <c r="I77" s="514">
        <f t="shared" ref="I77:I87" si="0">SUM(C77:H77)</f>
        <v>0</v>
      </c>
    </row>
    <row r="78" spans="1:9" x14ac:dyDescent="0.25">
      <c r="B78" s="483" t="s">
        <v>2504</v>
      </c>
      <c r="C78" s="514">
        <v>0</v>
      </c>
      <c r="D78" s="514">
        <v>0</v>
      </c>
      <c r="E78" s="514">
        <v>0</v>
      </c>
      <c r="F78" s="514">
        <v>0</v>
      </c>
      <c r="G78" s="514">
        <v>0</v>
      </c>
      <c r="H78" s="514">
        <v>0</v>
      </c>
      <c r="I78" s="514">
        <f t="shared" si="0"/>
        <v>0</v>
      </c>
    </row>
    <row r="79" spans="1:9" x14ac:dyDescent="0.25">
      <c r="B79" s="483" t="s">
        <v>2505</v>
      </c>
      <c r="C79" s="514">
        <v>0</v>
      </c>
      <c r="D79" s="514">
        <v>0</v>
      </c>
      <c r="E79" s="514">
        <v>0</v>
      </c>
      <c r="F79" s="514">
        <v>0</v>
      </c>
      <c r="G79" s="514">
        <v>0</v>
      </c>
      <c r="H79" s="514">
        <v>0</v>
      </c>
      <c r="I79" s="514">
        <f t="shared" si="0"/>
        <v>0</v>
      </c>
    </row>
    <row r="80" spans="1:9" x14ac:dyDescent="0.25">
      <c r="B80" s="483" t="s">
        <v>2506</v>
      </c>
      <c r="C80" s="514">
        <v>0</v>
      </c>
      <c r="D80" s="514">
        <v>0</v>
      </c>
      <c r="E80" s="514">
        <v>0</v>
      </c>
      <c r="F80" s="514">
        <v>0</v>
      </c>
      <c r="G80" s="514">
        <v>0</v>
      </c>
      <c r="H80" s="514">
        <v>0</v>
      </c>
      <c r="I80" s="514">
        <f t="shared" si="0"/>
        <v>0</v>
      </c>
    </row>
    <row r="81" spans="2:20" x14ac:dyDescent="0.25">
      <c r="B81" s="483" t="s">
        <v>2507</v>
      </c>
      <c r="C81" s="514">
        <v>0</v>
      </c>
      <c r="D81" s="514">
        <v>0</v>
      </c>
      <c r="E81" s="514">
        <v>0</v>
      </c>
      <c r="F81" s="514">
        <v>0</v>
      </c>
      <c r="G81" s="514">
        <v>0</v>
      </c>
      <c r="H81" s="514">
        <v>0</v>
      </c>
      <c r="I81" s="514">
        <f t="shared" si="0"/>
        <v>0</v>
      </c>
    </row>
    <row r="82" spans="2:20" x14ac:dyDescent="0.25">
      <c r="B82" s="483" t="s">
        <v>2508</v>
      </c>
      <c r="C82" s="514">
        <v>0</v>
      </c>
      <c r="D82" s="514">
        <v>0</v>
      </c>
      <c r="E82" s="514">
        <v>0</v>
      </c>
      <c r="F82" s="514">
        <v>0</v>
      </c>
      <c r="G82" s="514">
        <v>0</v>
      </c>
      <c r="H82" s="514">
        <v>0</v>
      </c>
      <c r="I82" s="514">
        <f t="shared" si="0"/>
        <v>0</v>
      </c>
    </row>
    <row r="83" spans="2:20" x14ac:dyDescent="0.25">
      <c r="B83" s="483" t="s">
        <v>2509</v>
      </c>
      <c r="C83" s="514">
        <v>0</v>
      </c>
      <c r="D83" s="514">
        <v>0</v>
      </c>
      <c r="E83" s="514">
        <v>0</v>
      </c>
      <c r="F83" s="514">
        <v>0</v>
      </c>
      <c r="G83" s="514">
        <v>0</v>
      </c>
      <c r="H83" s="514">
        <v>0</v>
      </c>
      <c r="I83" s="514">
        <f t="shared" si="0"/>
        <v>0</v>
      </c>
    </row>
    <row r="84" spans="2:20" x14ac:dyDescent="0.25">
      <c r="B84" s="483" t="s">
        <v>2510</v>
      </c>
      <c r="C84" s="514">
        <v>0</v>
      </c>
      <c r="D84" s="514">
        <v>0</v>
      </c>
      <c r="E84" s="514">
        <v>0</v>
      </c>
      <c r="F84" s="514">
        <v>0</v>
      </c>
      <c r="G84" s="514">
        <v>0</v>
      </c>
      <c r="H84" s="514">
        <v>0</v>
      </c>
      <c r="I84" s="514">
        <f t="shared" si="0"/>
        <v>0</v>
      </c>
    </row>
    <row r="85" spans="2:20" x14ac:dyDescent="0.25">
      <c r="B85" s="483" t="s">
        <v>2511</v>
      </c>
      <c r="C85" s="514">
        <v>0</v>
      </c>
      <c r="D85" s="514">
        <v>0</v>
      </c>
      <c r="E85" s="514">
        <v>0</v>
      </c>
      <c r="F85" s="514">
        <v>0</v>
      </c>
      <c r="G85" s="514">
        <v>0</v>
      </c>
      <c r="H85" s="514">
        <v>0</v>
      </c>
      <c r="I85" s="514">
        <f t="shared" si="0"/>
        <v>0</v>
      </c>
    </row>
    <row r="86" spans="2:20" x14ac:dyDescent="0.25">
      <c r="B86" s="483" t="s">
        <v>2545</v>
      </c>
      <c r="C86" s="514">
        <v>0</v>
      </c>
      <c r="D86" s="514">
        <v>0</v>
      </c>
      <c r="E86" s="514">
        <v>0</v>
      </c>
      <c r="F86" s="514">
        <v>0</v>
      </c>
      <c r="G86" s="514">
        <v>0</v>
      </c>
      <c r="H86" s="514">
        <v>0</v>
      </c>
      <c r="I86" s="514">
        <f t="shared" si="0"/>
        <v>0</v>
      </c>
    </row>
    <row r="87" spans="2:20" x14ac:dyDescent="0.25">
      <c r="B87" s="346" t="s">
        <v>144</v>
      </c>
      <c r="C87" s="514">
        <v>0</v>
      </c>
      <c r="D87" s="514">
        <v>0</v>
      </c>
      <c r="E87" s="514">
        <v>0</v>
      </c>
      <c r="F87" s="514">
        <v>0</v>
      </c>
      <c r="G87" s="514">
        <v>0</v>
      </c>
      <c r="H87" s="514">
        <v>0</v>
      </c>
      <c r="I87" s="514">
        <f t="shared" si="0"/>
        <v>0</v>
      </c>
    </row>
    <row r="88" spans="2:20" x14ac:dyDescent="0.25">
      <c r="B88" s="510" t="s">
        <v>146</v>
      </c>
      <c r="C88" s="515">
        <f t="shared" ref="C88:I88" si="1">SUM(C77:C87)</f>
        <v>0</v>
      </c>
      <c r="D88" s="515">
        <f t="shared" si="1"/>
        <v>0</v>
      </c>
      <c r="E88" s="515">
        <f t="shared" si="1"/>
        <v>0</v>
      </c>
      <c r="F88" s="515">
        <f t="shared" si="1"/>
        <v>0</v>
      </c>
      <c r="G88" s="515">
        <f t="shared" si="1"/>
        <v>0</v>
      </c>
      <c r="H88" s="515">
        <f t="shared" si="1"/>
        <v>0</v>
      </c>
      <c r="I88" s="515">
        <f t="shared" si="1"/>
        <v>0</v>
      </c>
    </row>
    <row r="89" spans="2:20" x14ac:dyDescent="0.25">
      <c r="B89" s="354"/>
      <c r="C89" s="516"/>
      <c r="D89" s="516"/>
      <c r="E89" s="516"/>
      <c r="F89" s="516"/>
      <c r="G89" s="516"/>
      <c r="H89" s="516"/>
      <c r="I89" s="516"/>
    </row>
    <row r="90" spans="2:20" x14ac:dyDescent="0.25">
      <c r="B90" s="354"/>
      <c r="C90" s="516"/>
      <c r="D90" s="516"/>
      <c r="E90" s="516"/>
      <c r="F90" s="516"/>
      <c r="G90" s="516"/>
      <c r="H90" s="516"/>
      <c r="I90" s="516"/>
    </row>
    <row r="91" spans="2:20" x14ac:dyDescent="0.25">
      <c r="B91" s="354"/>
      <c r="C91" s="516"/>
      <c r="D91" s="516"/>
      <c r="E91" s="516"/>
      <c r="F91" s="516"/>
      <c r="G91" s="516"/>
      <c r="H91" s="516"/>
      <c r="I91" s="516"/>
    </row>
    <row r="93" spans="2:20" ht="15.75" x14ac:dyDescent="0.25">
      <c r="B93" s="459" t="s">
        <v>2577</v>
      </c>
    </row>
    <row r="94" spans="2:20" x14ac:dyDescent="0.25">
      <c r="B94" s="486" t="s">
        <v>2571</v>
      </c>
      <c r="C94" s="486"/>
      <c r="D94" s="509"/>
      <c r="E94" s="509"/>
      <c r="F94" s="509"/>
      <c r="G94" s="509"/>
      <c r="H94" s="509"/>
      <c r="I94" s="509"/>
      <c r="J94" s="509"/>
      <c r="K94" s="509"/>
      <c r="L94" s="509"/>
      <c r="M94" s="509"/>
      <c r="N94" s="509"/>
      <c r="O94" s="509"/>
      <c r="P94" s="509"/>
      <c r="Q94" s="509"/>
      <c r="R94" s="509"/>
      <c r="S94" s="509"/>
      <c r="T94" s="509"/>
    </row>
    <row r="95" spans="2:20" x14ac:dyDescent="0.25">
      <c r="B95" s="407"/>
      <c r="C95" s="407"/>
      <c r="D95" s="407"/>
      <c r="E95" s="407"/>
      <c r="F95" s="407"/>
      <c r="G95" s="407"/>
      <c r="H95" s="407"/>
      <c r="I95" s="407"/>
    </row>
    <row r="96" spans="2:20" ht="30" x14ac:dyDescent="0.25">
      <c r="B96" s="407"/>
      <c r="C96" s="490" t="s">
        <v>537</v>
      </c>
      <c r="D96" s="490" t="s">
        <v>2</v>
      </c>
      <c r="E96" s="490" t="s">
        <v>6</v>
      </c>
      <c r="F96" s="490" t="s">
        <v>541</v>
      </c>
      <c r="G96" s="490" t="s">
        <v>580</v>
      </c>
      <c r="H96" s="490" t="s">
        <v>549</v>
      </c>
      <c r="I96" s="490" t="s">
        <v>528</v>
      </c>
      <c r="J96" s="517" t="s">
        <v>545</v>
      </c>
      <c r="K96" s="517" t="s">
        <v>2578</v>
      </c>
      <c r="L96" s="517" t="s">
        <v>543</v>
      </c>
      <c r="M96" s="517" t="s">
        <v>3</v>
      </c>
      <c r="N96" s="517" t="s">
        <v>317</v>
      </c>
      <c r="O96" s="517" t="s">
        <v>547</v>
      </c>
      <c r="P96" s="517" t="s">
        <v>560</v>
      </c>
      <c r="Q96" s="517" t="s">
        <v>534</v>
      </c>
      <c r="R96" s="517" t="s">
        <v>2579</v>
      </c>
      <c r="S96" s="517" t="s">
        <v>814</v>
      </c>
      <c r="T96" s="517" t="s">
        <v>146</v>
      </c>
    </row>
    <row r="98" spans="2:20" x14ac:dyDescent="0.25">
      <c r="B98" s="483" t="s">
        <v>2503</v>
      </c>
      <c r="C98" s="514">
        <v>0</v>
      </c>
      <c r="D98" s="514">
        <v>0</v>
      </c>
      <c r="E98" s="514">
        <v>0</v>
      </c>
      <c r="F98" s="514">
        <v>0</v>
      </c>
      <c r="G98" s="514">
        <v>0</v>
      </c>
      <c r="H98" s="514">
        <v>0</v>
      </c>
      <c r="I98" s="514">
        <v>0</v>
      </c>
      <c r="J98" s="514">
        <v>0</v>
      </c>
      <c r="K98" s="514">
        <v>0</v>
      </c>
      <c r="L98" s="514">
        <v>0</v>
      </c>
      <c r="M98" s="514">
        <v>0</v>
      </c>
      <c r="N98" s="514">
        <v>0</v>
      </c>
      <c r="O98" s="514">
        <v>0</v>
      </c>
      <c r="P98" s="514">
        <v>0</v>
      </c>
      <c r="Q98" s="514">
        <v>0</v>
      </c>
      <c r="R98" s="514">
        <v>0</v>
      </c>
      <c r="S98" s="514">
        <v>0</v>
      </c>
      <c r="T98" s="514">
        <f t="shared" ref="T98:T108" si="2">SUM(D98:S98)</f>
        <v>0</v>
      </c>
    </row>
    <row r="99" spans="2:20" x14ac:dyDescent="0.25">
      <c r="B99" s="483" t="s">
        <v>2504</v>
      </c>
      <c r="C99" s="514">
        <v>0</v>
      </c>
      <c r="D99" s="514">
        <v>0</v>
      </c>
      <c r="E99" s="514">
        <v>0</v>
      </c>
      <c r="F99" s="514">
        <v>0</v>
      </c>
      <c r="G99" s="514">
        <v>0</v>
      </c>
      <c r="H99" s="514">
        <v>0</v>
      </c>
      <c r="I99" s="514">
        <v>0</v>
      </c>
      <c r="J99" s="514">
        <v>0</v>
      </c>
      <c r="K99" s="514">
        <v>0</v>
      </c>
      <c r="L99" s="514">
        <v>0</v>
      </c>
      <c r="M99" s="514">
        <v>0</v>
      </c>
      <c r="N99" s="514">
        <v>0</v>
      </c>
      <c r="O99" s="514">
        <v>0</v>
      </c>
      <c r="P99" s="514">
        <v>0</v>
      </c>
      <c r="Q99" s="514">
        <v>0</v>
      </c>
      <c r="R99" s="514">
        <v>0</v>
      </c>
      <c r="S99" s="514">
        <v>0</v>
      </c>
      <c r="T99" s="514">
        <f t="shared" si="2"/>
        <v>0</v>
      </c>
    </row>
    <row r="100" spans="2:20" x14ac:dyDescent="0.25">
      <c r="B100" s="483" t="s">
        <v>2505</v>
      </c>
      <c r="C100" s="514">
        <v>0</v>
      </c>
      <c r="D100" s="514">
        <v>0</v>
      </c>
      <c r="E100" s="514">
        <v>0</v>
      </c>
      <c r="F100" s="514">
        <v>0</v>
      </c>
      <c r="G100" s="514">
        <v>0</v>
      </c>
      <c r="H100" s="514">
        <v>0</v>
      </c>
      <c r="I100" s="514">
        <v>0</v>
      </c>
      <c r="J100" s="514">
        <v>0</v>
      </c>
      <c r="K100" s="514">
        <v>0</v>
      </c>
      <c r="L100" s="514">
        <v>0</v>
      </c>
      <c r="M100" s="514">
        <v>0</v>
      </c>
      <c r="N100" s="514">
        <v>0</v>
      </c>
      <c r="O100" s="514">
        <v>0</v>
      </c>
      <c r="P100" s="514">
        <v>0</v>
      </c>
      <c r="Q100" s="514">
        <v>0</v>
      </c>
      <c r="R100" s="514">
        <v>0</v>
      </c>
      <c r="S100" s="514">
        <v>0</v>
      </c>
      <c r="T100" s="514">
        <f t="shared" si="2"/>
        <v>0</v>
      </c>
    </row>
    <row r="101" spans="2:20" x14ac:dyDescent="0.25">
      <c r="B101" s="483" t="s">
        <v>2506</v>
      </c>
      <c r="C101" s="514">
        <v>0</v>
      </c>
      <c r="D101" s="514">
        <v>0</v>
      </c>
      <c r="E101" s="514">
        <v>0</v>
      </c>
      <c r="F101" s="514">
        <v>0</v>
      </c>
      <c r="G101" s="514">
        <v>0</v>
      </c>
      <c r="H101" s="514">
        <v>0</v>
      </c>
      <c r="I101" s="514">
        <v>0</v>
      </c>
      <c r="J101" s="514">
        <v>0</v>
      </c>
      <c r="K101" s="514">
        <v>0</v>
      </c>
      <c r="L101" s="514">
        <v>0</v>
      </c>
      <c r="M101" s="514">
        <v>0</v>
      </c>
      <c r="N101" s="514">
        <v>0</v>
      </c>
      <c r="O101" s="514">
        <v>0</v>
      </c>
      <c r="P101" s="514">
        <v>0</v>
      </c>
      <c r="Q101" s="514">
        <v>0</v>
      </c>
      <c r="R101" s="514">
        <v>0</v>
      </c>
      <c r="S101" s="514">
        <v>0</v>
      </c>
      <c r="T101" s="514">
        <f t="shared" si="2"/>
        <v>0</v>
      </c>
    </row>
    <row r="102" spans="2:20" x14ac:dyDescent="0.25">
      <c r="B102" s="483" t="s">
        <v>2507</v>
      </c>
      <c r="C102" s="514">
        <v>0</v>
      </c>
      <c r="D102" s="514">
        <v>0</v>
      </c>
      <c r="E102" s="514">
        <v>0</v>
      </c>
      <c r="F102" s="514">
        <v>0</v>
      </c>
      <c r="G102" s="514">
        <v>0</v>
      </c>
      <c r="H102" s="514">
        <v>0</v>
      </c>
      <c r="I102" s="514">
        <v>0</v>
      </c>
      <c r="J102" s="514">
        <v>0</v>
      </c>
      <c r="K102" s="514">
        <v>0</v>
      </c>
      <c r="L102" s="514">
        <v>0</v>
      </c>
      <c r="M102" s="514">
        <v>0</v>
      </c>
      <c r="N102" s="514">
        <v>0</v>
      </c>
      <c r="O102" s="514">
        <v>0</v>
      </c>
      <c r="P102" s="514">
        <v>0</v>
      </c>
      <c r="Q102" s="514">
        <v>0</v>
      </c>
      <c r="R102" s="514">
        <v>0</v>
      </c>
      <c r="S102" s="514">
        <v>0</v>
      </c>
      <c r="T102" s="514">
        <f t="shared" si="2"/>
        <v>0</v>
      </c>
    </row>
    <row r="103" spans="2:20" x14ac:dyDescent="0.25">
      <c r="B103" s="483" t="s">
        <v>2508</v>
      </c>
      <c r="C103" s="514">
        <v>0</v>
      </c>
      <c r="D103" s="514">
        <v>0</v>
      </c>
      <c r="E103" s="514">
        <v>0</v>
      </c>
      <c r="F103" s="514">
        <v>0</v>
      </c>
      <c r="G103" s="514">
        <v>0</v>
      </c>
      <c r="H103" s="514">
        <v>0</v>
      </c>
      <c r="I103" s="514">
        <v>0</v>
      </c>
      <c r="J103" s="514">
        <v>0</v>
      </c>
      <c r="K103" s="514">
        <v>0</v>
      </c>
      <c r="L103" s="514">
        <v>0</v>
      </c>
      <c r="M103" s="514">
        <v>0</v>
      </c>
      <c r="N103" s="514">
        <v>0</v>
      </c>
      <c r="O103" s="514">
        <v>0</v>
      </c>
      <c r="P103" s="514">
        <v>0</v>
      </c>
      <c r="Q103" s="514">
        <v>0</v>
      </c>
      <c r="R103" s="514">
        <v>0</v>
      </c>
      <c r="S103" s="514">
        <v>0</v>
      </c>
      <c r="T103" s="514">
        <f t="shared" si="2"/>
        <v>0</v>
      </c>
    </row>
    <row r="104" spans="2:20" x14ac:dyDescent="0.25">
      <c r="B104" s="483" t="s">
        <v>2509</v>
      </c>
      <c r="C104" s="514">
        <v>0</v>
      </c>
      <c r="D104" s="514">
        <v>0</v>
      </c>
      <c r="E104" s="514">
        <v>0</v>
      </c>
      <c r="F104" s="514">
        <v>0</v>
      </c>
      <c r="G104" s="514">
        <v>0</v>
      </c>
      <c r="H104" s="514">
        <v>0</v>
      </c>
      <c r="I104" s="514">
        <v>0</v>
      </c>
      <c r="J104" s="514">
        <v>0</v>
      </c>
      <c r="K104" s="514">
        <v>0</v>
      </c>
      <c r="L104" s="514">
        <v>0</v>
      </c>
      <c r="M104" s="514">
        <v>0</v>
      </c>
      <c r="N104" s="514">
        <v>0</v>
      </c>
      <c r="O104" s="514">
        <v>0</v>
      </c>
      <c r="P104" s="514">
        <v>0</v>
      </c>
      <c r="Q104" s="514">
        <v>0</v>
      </c>
      <c r="R104" s="514">
        <v>0</v>
      </c>
      <c r="S104" s="514">
        <v>0</v>
      </c>
      <c r="T104" s="514">
        <f t="shared" si="2"/>
        <v>0</v>
      </c>
    </row>
    <row r="105" spans="2:20" x14ac:dyDescent="0.25">
      <c r="B105" s="483" t="s">
        <v>2510</v>
      </c>
      <c r="C105" s="514">
        <v>0</v>
      </c>
      <c r="D105" s="514">
        <v>0</v>
      </c>
      <c r="E105" s="514">
        <v>0</v>
      </c>
      <c r="F105" s="514">
        <v>0</v>
      </c>
      <c r="G105" s="514">
        <v>0</v>
      </c>
      <c r="H105" s="514">
        <v>0</v>
      </c>
      <c r="I105" s="514">
        <v>0</v>
      </c>
      <c r="J105" s="514">
        <v>0</v>
      </c>
      <c r="K105" s="514">
        <v>0</v>
      </c>
      <c r="L105" s="514">
        <v>0</v>
      </c>
      <c r="M105" s="514">
        <v>0</v>
      </c>
      <c r="N105" s="514">
        <v>0</v>
      </c>
      <c r="O105" s="514">
        <v>0</v>
      </c>
      <c r="P105" s="514">
        <v>0</v>
      </c>
      <c r="Q105" s="514">
        <v>0</v>
      </c>
      <c r="R105" s="514">
        <v>0</v>
      </c>
      <c r="S105" s="514">
        <v>0</v>
      </c>
      <c r="T105" s="514">
        <f t="shared" si="2"/>
        <v>0</v>
      </c>
    </row>
    <row r="106" spans="2:20" x14ac:dyDescent="0.25">
      <c r="B106" s="483" t="s">
        <v>2511</v>
      </c>
      <c r="C106" s="514">
        <v>0</v>
      </c>
      <c r="D106" s="514">
        <v>0</v>
      </c>
      <c r="E106" s="514">
        <v>0</v>
      </c>
      <c r="F106" s="514">
        <v>0</v>
      </c>
      <c r="G106" s="514">
        <v>0</v>
      </c>
      <c r="H106" s="514">
        <v>0</v>
      </c>
      <c r="I106" s="514">
        <v>0</v>
      </c>
      <c r="J106" s="514">
        <v>0</v>
      </c>
      <c r="K106" s="514">
        <v>0</v>
      </c>
      <c r="L106" s="514">
        <v>0</v>
      </c>
      <c r="M106" s="514">
        <v>0</v>
      </c>
      <c r="N106" s="514">
        <v>0</v>
      </c>
      <c r="O106" s="514">
        <v>0</v>
      </c>
      <c r="P106" s="514">
        <v>0</v>
      </c>
      <c r="Q106" s="514">
        <v>0</v>
      </c>
      <c r="R106" s="514">
        <v>0</v>
      </c>
      <c r="S106" s="514">
        <v>0</v>
      </c>
      <c r="T106" s="514">
        <f t="shared" si="2"/>
        <v>0</v>
      </c>
    </row>
    <row r="107" spans="2:20" x14ac:dyDescent="0.25">
      <c r="B107" s="483" t="s">
        <v>2545</v>
      </c>
      <c r="C107" s="514">
        <v>0</v>
      </c>
      <c r="D107" s="514">
        <v>0</v>
      </c>
      <c r="E107" s="514">
        <v>0</v>
      </c>
      <c r="F107" s="514">
        <v>0</v>
      </c>
      <c r="G107" s="514">
        <v>0</v>
      </c>
      <c r="H107" s="514">
        <v>0</v>
      </c>
      <c r="I107" s="514">
        <v>0</v>
      </c>
      <c r="J107" s="514">
        <v>0</v>
      </c>
      <c r="K107" s="514">
        <v>0</v>
      </c>
      <c r="L107" s="514">
        <v>0</v>
      </c>
      <c r="M107" s="514">
        <v>0</v>
      </c>
      <c r="N107" s="514">
        <v>0</v>
      </c>
      <c r="O107" s="514">
        <v>0</v>
      </c>
      <c r="P107" s="514">
        <v>0</v>
      </c>
      <c r="Q107" s="514">
        <v>0</v>
      </c>
      <c r="R107" s="514">
        <v>0</v>
      </c>
      <c r="S107" s="514">
        <v>0</v>
      </c>
      <c r="T107" s="514">
        <f t="shared" si="2"/>
        <v>0</v>
      </c>
    </row>
    <row r="108" spans="2:20" x14ac:dyDescent="0.25">
      <c r="B108" s="346" t="s">
        <v>144</v>
      </c>
      <c r="C108" s="514">
        <v>0</v>
      </c>
      <c r="D108" s="514">
        <v>0</v>
      </c>
      <c r="E108" s="514">
        <v>0</v>
      </c>
      <c r="F108" s="514">
        <v>0</v>
      </c>
      <c r="G108" s="514">
        <v>0</v>
      </c>
      <c r="H108" s="514">
        <v>0</v>
      </c>
      <c r="I108" s="514">
        <v>0</v>
      </c>
      <c r="J108" s="514">
        <v>0</v>
      </c>
      <c r="K108" s="514">
        <v>0</v>
      </c>
      <c r="L108" s="514">
        <v>0</v>
      </c>
      <c r="M108" s="514">
        <v>0</v>
      </c>
      <c r="N108" s="514">
        <v>0</v>
      </c>
      <c r="O108" s="514">
        <v>0</v>
      </c>
      <c r="P108" s="514">
        <v>0</v>
      </c>
      <c r="Q108" s="514">
        <v>0</v>
      </c>
      <c r="R108" s="514">
        <v>0</v>
      </c>
      <c r="S108" s="514">
        <v>0</v>
      </c>
      <c r="T108" s="514">
        <f t="shared" si="2"/>
        <v>0</v>
      </c>
    </row>
    <row r="109" spans="2:20" x14ac:dyDescent="0.25">
      <c r="B109" s="510" t="s">
        <v>146</v>
      </c>
      <c r="C109" s="515">
        <f t="shared" ref="C109:T109" si="3">SUM(C98:C108)</f>
        <v>0</v>
      </c>
      <c r="D109" s="515">
        <f t="shared" si="3"/>
        <v>0</v>
      </c>
      <c r="E109" s="515">
        <f t="shared" si="3"/>
        <v>0</v>
      </c>
      <c r="F109" s="515">
        <f t="shared" si="3"/>
        <v>0</v>
      </c>
      <c r="G109" s="515">
        <f t="shared" si="3"/>
        <v>0</v>
      </c>
      <c r="H109" s="515">
        <f t="shared" si="3"/>
        <v>0</v>
      </c>
      <c r="I109" s="515">
        <f t="shared" si="3"/>
        <v>0</v>
      </c>
      <c r="J109" s="515">
        <f t="shared" si="3"/>
        <v>0</v>
      </c>
      <c r="K109" s="515">
        <f t="shared" si="3"/>
        <v>0</v>
      </c>
      <c r="L109" s="515">
        <f t="shared" si="3"/>
        <v>0</v>
      </c>
      <c r="M109" s="515">
        <f t="shared" si="3"/>
        <v>0</v>
      </c>
      <c r="N109" s="515">
        <f t="shared" si="3"/>
        <v>0</v>
      </c>
      <c r="O109" s="515">
        <f t="shared" si="3"/>
        <v>0</v>
      </c>
      <c r="P109" s="515">
        <f t="shared" si="3"/>
        <v>0</v>
      </c>
      <c r="Q109" s="515">
        <f t="shared" si="3"/>
        <v>0</v>
      </c>
      <c r="R109" s="515">
        <f t="shared" si="3"/>
        <v>0</v>
      </c>
      <c r="S109" s="515">
        <f t="shared" si="3"/>
        <v>0</v>
      </c>
      <c r="T109" s="515">
        <f t="shared" si="3"/>
        <v>0</v>
      </c>
    </row>
    <row r="112" spans="2:20" x14ac:dyDescent="0.25">
      <c r="I112" s="398" t="s">
        <v>2382</v>
      </c>
    </row>
  </sheetData>
  <hyperlinks>
    <hyperlink ref="I112"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103"/>
  <sheetViews>
    <sheetView zoomScale="85" zoomScaleNormal="85" workbookViewId="0"/>
  </sheetViews>
  <sheetFormatPr defaultRowHeight="15" x14ac:dyDescent="0.25"/>
  <cols>
    <col min="1" max="1" width="4.7109375" style="346" customWidth="1"/>
    <col min="2" max="2" width="26.28515625" style="346" customWidth="1"/>
    <col min="3" max="12" width="17.7109375" style="346" customWidth="1"/>
    <col min="13" max="13" width="18" style="346" customWidth="1"/>
    <col min="14" max="16384" width="9.140625" style="346"/>
  </cols>
  <sheetData>
    <row r="5" spans="2:13" ht="15.75" x14ac:dyDescent="0.25">
      <c r="B5" s="459" t="s">
        <v>2580</v>
      </c>
    </row>
    <row r="6" spans="2:13" x14ac:dyDescent="0.25">
      <c r="B6" s="486" t="s">
        <v>2306</v>
      </c>
      <c r="C6" s="509"/>
      <c r="D6" s="509"/>
      <c r="E6" s="509"/>
      <c r="F6" s="509"/>
      <c r="G6" s="509"/>
      <c r="H6" s="509"/>
      <c r="I6" s="509"/>
      <c r="J6" s="509"/>
      <c r="K6" s="509"/>
      <c r="L6" s="509"/>
      <c r="M6" s="509"/>
    </row>
    <row r="7" spans="2:13" x14ac:dyDescent="0.25">
      <c r="B7" s="407"/>
      <c r="C7" s="407"/>
      <c r="D7" s="407"/>
      <c r="E7" s="407"/>
      <c r="F7" s="407"/>
      <c r="G7" s="407"/>
      <c r="H7" s="407"/>
      <c r="I7" s="407"/>
      <c r="J7" s="407"/>
      <c r="K7" s="407"/>
      <c r="L7" s="407"/>
      <c r="M7" s="407"/>
    </row>
    <row r="8" spans="2:13" ht="45" x14ac:dyDescent="0.25">
      <c r="B8" s="407"/>
      <c r="C8" s="463" t="s">
        <v>2484</v>
      </c>
      <c r="D8" s="463" t="s">
        <v>2485</v>
      </c>
      <c r="E8" s="463" t="s">
        <v>2486</v>
      </c>
      <c r="F8" s="463" t="s">
        <v>2487</v>
      </c>
      <c r="G8" s="463" t="s">
        <v>2488</v>
      </c>
      <c r="H8" s="463" t="s">
        <v>2489</v>
      </c>
      <c r="I8" s="463" t="s">
        <v>2490</v>
      </c>
      <c r="J8" s="463" t="s">
        <v>808</v>
      </c>
      <c r="K8" s="463" t="s">
        <v>2491</v>
      </c>
      <c r="L8" s="463" t="s">
        <v>144</v>
      </c>
      <c r="M8" s="464" t="s">
        <v>146</v>
      </c>
    </row>
    <row r="9" spans="2:13" x14ac:dyDescent="0.25">
      <c r="B9" s="410" t="s">
        <v>2581</v>
      </c>
      <c r="C9" s="636">
        <v>0</v>
      </c>
      <c r="D9" s="636">
        <v>0</v>
      </c>
      <c r="E9" s="636">
        <v>0</v>
      </c>
      <c r="F9" s="636">
        <v>0</v>
      </c>
      <c r="G9" s="636">
        <v>0</v>
      </c>
      <c r="H9" s="636">
        <v>0</v>
      </c>
      <c r="I9" s="636">
        <v>0</v>
      </c>
      <c r="J9" s="636">
        <v>0</v>
      </c>
      <c r="K9" s="636">
        <v>0</v>
      </c>
      <c r="L9" s="636">
        <v>0</v>
      </c>
      <c r="M9" s="637">
        <v>0</v>
      </c>
    </row>
    <row r="10" spans="2:13" x14ac:dyDescent="0.25">
      <c r="B10" s="410" t="s">
        <v>2582</v>
      </c>
      <c r="C10" s="637">
        <v>0</v>
      </c>
      <c r="D10" s="637">
        <v>0</v>
      </c>
      <c r="E10" s="637">
        <v>0</v>
      </c>
      <c r="F10" s="637">
        <v>0</v>
      </c>
      <c r="G10" s="637">
        <v>0</v>
      </c>
      <c r="H10" s="637">
        <v>0</v>
      </c>
      <c r="I10" s="637">
        <v>0</v>
      </c>
      <c r="J10" s="637">
        <v>0</v>
      </c>
      <c r="K10" s="637">
        <v>0</v>
      </c>
      <c r="L10" s="637">
        <v>0</v>
      </c>
      <c r="M10" s="637">
        <v>0</v>
      </c>
    </row>
    <row r="11" spans="2:13" ht="30" customHeight="1" x14ac:dyDescent="0.25">
      <c r="B11" s="501" t="s">
        <v>2583</v>
      </c>
      <c r="C11" s="637">
        <v>0</v>
      </c>
      <c r="D11" s="637">
        <v>0</v>
      </c>
      <c r="E11" s="637">
        <v>0</v>
      </c>
      <c r="F11" s="637">
        <v>0</v>
      </c>
      <c r="G11" s="637">
        <v>0</v>
      </c>
      <c r="H11" s="637">
        <v>0</v>
      </c>
      <c r="I11" s="637">
        <v>0</v>
      </c>
      <c r="J11" s="637">
        <v>0</v>
      </c>
      <c r="K11" s="637">
        <v>0</v>
      </c>
      <c r="L11" s="637">
        <v>0</v>
      </c>
      <c r="M11" s="637">
        <v>0</v>
      </c>
    </row>
    <row r="12" spans="2:13" x14ac:dyDescent="0.25">
      <c r="B12" s="518" t="s">
        <v>2584</v>
      </c>
      <c r="C12" s="637">
        <v>21.160700746922544</v>
      </c>
      <c r="D12" s="637">
        <v>1.4112495332625217</v>
      </c>
      <c r="E12" s="637">
        <v>0</v>
      </c>
      <c r="F12" s="637">
        <v>1.403061255242124</v>
      </c>
      <c r="G12" s="637">
        <v>0</v>
      </c>
      <c r="H12" s="637">
        <v>0</v>
      </c>
      <c r="I12" s="637">
        <v>0</v>
      </c>
      <c r="J12" s="637">
        <v>0</v>
      </c>
      <c r="K12" s="637">
        <v>0</v>
      </c>
      <c r="L12" s="637">
        <v>4.7790010479159775E-2</v>
      </c>
      <c r="M12" s="637">
        <v>24.022801545906351</v>
      </c>
    </row>
    <row r="13" spans="2:13" x14ac:dyDescent="0.25">
      <c r="B13" s="518" t="s">
        <v>2585</v>
      </c>
      <c r="C13" s="637">
        <v>0.65855106795052409</v>
      </c>
      <c r="D13" s="637">
        <v>5.0405193640881744E-2</v>
      </c>
      <c r="E13" s="637">
        <v>0</v>
      </c>
      <c r="F13" s="637">
        <v>0.27748475676158657</v>
      </c>
      <c r="G13" s="637">
        <v>0</v>
      </c>
      <c r="H13" s="637">
        <v>0</v>
      </c>
      <c r="I13" s="637">
        <v>0</v>
      </c>
      <c r="J13" s="637">
        <v>0</v>
      </c>
      <c r="K13" s="637">
        <v>0</v>
      </c>
      <c r="L13" s="637">
        <v>5.4953019467499998E-3</v>
      </c>
      <c r="M13" s="637">
        <v>0.99193632029974232</v>
      </c>
    </row>
    <row r="14" spans="2:13" x14ac:dyDescent="0.25">
      <c r="B14" s="519" t="s">
        <v>2586</v>
      </c>
      <c r="C14" s="637">
        <v>0.38077149449576436</v>
      </c>
      <c r="D14" s="637">
        <v>2.8971923314313027E-2</v>
      </c>
      <c r="E14" s="637">
        <v>0</v>
      </c>
      <c r="F14" s="637">
        <v>0.15021676675800233</v>
      </c>
      <c r="G14" s="637">
        <v>0</v>
      </c>
      <c r="H14" s="637">
        <v>0</v>
      </c>
      <c r="I14" s="637">
        <v>0</v>
      </c>
      <c r="J14" s="637">
        <v>0</v>
      </c>
      <c r="K14" s="637">
        <v>0</v>
      </c>
      <c r="L14" s="637">
        <v>0</v>
      </c>
      <c r="M14" s="637">
        <v>0.55996018456807972</v>
      </c>
    </row>
    <row r="15" spans="2:13" x14ac:dyDescent="0.25">
      <c r="B15" s="519" t="s">
        <v>2587</v>
      </c>
      <c r="C15" s="637">
        <v>0.14006217721750253</v>
      </c>
      <c r="D15" s="637">
        <v>1.2274736146775583E-2</v>
      </c>
      <c r="E15" s="637">
        <v>0</v>
      </c>
      <c r="F15" s="637">
        <v>3.0818915135396873E-2</v>
      </c>
      <c r="G15" s="637">
        <v>0</v>
      </c>
      <c r="H15" s="637">
        <v>0</v>
      </c>
      <c r="I15" s="637">
        <v>0</v>
      </c>
      <c r="J15" s="637">
        <v>0</v>
      </c>
      <c r="K15" s="637">
        <v>0</v>
      </c>
      <c r="L15" s="637">
        <v>0</v>
      </c>
      <c r="M15" s="637">
        <v>0.18315582849967496</v>
      </c>
    </row>
    <row r="16" spans="2:13" x14ac:dyDescent="0.25">
      <c r="B16" s="410" t="s">
        <v>2588</v>
      </c>
      <c r="C16" s="637">
        <v>0</v>
      </c>
      <c r="D16" s="637">
        <v>0</v>
      </c>
      <c r="E16" s="637">
        <v>0</v>
      </c>
      <c r="F16" s="637">
        <v>0</v>
      </c>
      <c r="G16" s="637">
        <v>0</v>
      </c>
      <c r="H16" s="637">
        <v>0</v>
      </c>
      <c r="I16" s="637">
        <v>0</v>
      </c>
      <c r="J16" s="637">
        <v>0</v>
      </c>
      <c r="K16" s="637">
        <v>0</v>
      </c>
      <c r="L16" s="637">
        <v>0</v>
      </c>
      <c r="M16" s="637">
        <v>0</v>
      </c>
    </row>
    <row r="17" spans="2:13" x14ac:dyDescent="0.25">
      <c r="B17" s="519" t="s">
        <v>2589</v>
      </c>
      <c r="C17" s="637">
        <v>0</v>
      </c>
      <c r="D17" s="637">
        <v>0</v>
      </c>
      <c r="E17" s="637">
        <v>0</v>
      </c>
      <c r="F17" s="637">
        <v>0</v>
      </c>
      <c r="G17" s="637">
        <v>0</v>
      </c>
      <c r="H17" s="637">
        <v>0</v>
      </c>
      <c r="I17" s="637">
        <v>0</v>
      </c>
      <c r="J17" s="637">
        <v>0</v>
      </c>
      <c r="K17" s="637">
        <v>0</v>
      </c>
      <c r="L17" s="637">
        <v>0</v>
      </c>
      <c r="M17" s="637">
        <v>0</v>
      </c>
    </row>
    <row r="18" spans="2:13" x14ac:dyDescent="0.25">
      <c r="B18" s="520" t="s">
        <v>2590</v>
      </c>
      <c r="C18" s="637">
        <v>0</v>
      </c>
      <c r="D18" s="637">
        <v>0</v>
      </c>
      <c r="E18" s="637">
        <v>0</v>
      </c>
      <c r="F18" s="637">
        <v>0</v>
      </c>
      <c r="G18" s="637">
        <v>0</v>
      </c>
      <c r="H18" s="637">
        <v>0</v>
      </c>
      <c r="I18" s="637">
        <v>0</v>
      </c>
      <c r="J18" s="637">
        <v>0</v>
      </c>
      <c r="K18" s="637">
        <v>0</v>
      </c>
      <c r="L18" s="637">
        <v>0</v>
      </c>
      <c r="M18" s="637">
        <v>0</v>
      </c>
    </row>
    <row r="19" spans="2:13" x14ac:dyDescent="0.25">
      <c r="B19" s="346" t="s">
        <v>144</v>
      </c>
      <c r="C19" s="637">
        <v>0</v>
      </c>
      <c r="D19" s="637">
        <v>0</v>
      </c>
      <c r="E19" s="637">
        <v>0</v>
      </c>
      <c r="F19" s="637">
        <v>0</v>
      </c>
      <c r="G19" s="637">
        <v>0</v>
      </c>
      <c r="H19" s="637">
        <v>0</v>
      </c>
      <c r="I19" s="637">
        <v>0</v>
      </c>
      <c r="J19" s="637">
        <v>0</v>
      </c>
      <c r="K19" s="637">
        <v>0</v>
      </c>
      <c r="L19" s="637">
        <v>0</v>
      </c>
      <c r="M19" s="637">
        <v>0</v>
      </c>
    </row>
    <row r="20" spans="2:13" x14ac:dyDescent="0.25">
      <c r="B20" s="510" t="s">
        <v>146</v>
      </c>
      <c r="C20" s="626">
        <v>22.340085486586332</v>
      </c>
      <c r="D20" s="626">
        <v>1.5029013863644922</v>
      </c>
      <c r="E20" s="626">
        <v>0</v>
      </c>
      <c r="F20" s="626">
        <v>1.8615816938971097</v>
      </c>
      <c r="G20" s="626">
        <v>0</v>
      </c>
      <c r="H20" s="626">
        <v>0</v>
      </c>
      <c r="I20" s="626">
        <v>0</v>
      </c>
      <c r="J20" s="626">
        <v>0</v>
      </c>
      <c r="K20" s="626">
        <v>0</v>
      </c>
      <c r="L20" s="626">
        <v>5.3285312425909774E-2</v>
      </c>
      <c r="M20" s="626">
        <v>25.757853879273849</v>
      </c>
    </row>
    <row r="21" spans="2:13" x14ac:dyDescent="0.25">
      <c r="B21" s="455" t="s">
        <v>2591</v>
      </c>
    </row>
    <row r="25" spans="2:13" ht="15.75" x14ac:dyDescent="0.25">
      <c r="B25" s="459" t="s">
        <v>2592</v>
      </c>
    </row>
    <row r="26" spans="2:13" x14ac:dyDescent="0.25">
      <c r="B26" s="486" t="s">
        <v>2308</v>
      </c>
      <c r="C26" s="509"/>
      <c r="D26" s="509"/>
      <c r="E26" s="509"/>
      <c r="F26" s="509"/>
      <c r="G26" s="509"/>
      <c r="H26" s="509"/>
      <c r="I26" s="509"/>
      <c r="J26" s="509"/>
      <c r="K26" s="509"/>
      <c r="L26" s="509"/>
      <c r="M26" s="509"/>
    </row>
    <row r="27" spans="2:13" x14ac:dyDescent="0.25">
      <c r="B27" s="407"/>
      <c r="C27" s="407"/>
      <c r="D27" s="407"/>
      <c r="E27" s="407"/>
      <c r="F27" s="407"/>
      <c r="G27" s="407"/>
      <c r="H27" s="407"/>
      <c r="I27" s="407"/>
      <c r="J27" s="407"/>
      <c r="K27" s="407"/>
      <c r="L27" s="407"/>
      <c r="M27" s="407"/>
    </row>
    <row r="28" spans="2:13" ht="45" x14ac:dyDescent="0.25">
      <c r="B28" s="407"/>
      <c r="C28" s="463" t="s">
        <v>2484</v>
      </c>
      <c r="D28" s="463" t="s">
        <v>2485</v>
      </c>
      <c r="E28" s="463" t="s">
        <v>2486</v>
      </c>
      <c r="F28" s="463" t="s">
        <v>2487</v>
      </c>
      <c r="G28" s="463" t="s">
        <v>2488</v>
      </c>
      <c r="H28" s="463" t="s">
        <v>2489</v>
      </c>
      <c r="I28" s="463" t="s">
        <v>2490</v>
      </c>
      <c r="J28" s="463" t="s">
        <v>808</v>
      </c>
      <c r="K28" s="463" t="s">
        <v>2491</v>
      </c>
      <c r="L28" s="463" t="s">
        <v>144</v>
      </c>
      <c r="M28" s="464" t="s">
        <v>146</v>
      </c>
    </row>
    <row r="29" spans="2:13" x14ac:dyDescent="0.25">
      <c r="B29" s="410" t="s">
        <v>2581</v>
      </c>
      <c r="C29" s="636">
        <v>0</v>
      </c>
      <c r="D29" s="636">
        <v>0</v>
      </c>
      <c r="E29" s="636">
        <v>0</v>
      </c>
      <c r="F29" s="636">
        <v>0</v>
      </c>
      <c r="G29" s="636">
        <v>0</v>
      </c>
      <c r="H29" s="636">
        <v>0</v>
      </c>
      <c r="I29" s="636">
        <v>0</v>
      </c>
      <c r="J29" s="636">
        <v>0</v>
      </c>
      <c r="K29" s="636">
        <v>0</v>
      </c>
      <c r="L29" s="636">
        <v>0</v>
      </c>
      <c r="M29" s="637">
        <v>0</v>
      </c>
    </row>
    <row r="30" spans="2:13" x14ac:dyDescent="0.25">
      <c r="B30" s="410" t="s">
        <v>2582</v>
      </c>
      <c r="C30" s="637">
        <v>0</v>
      </c>
      <c r="D30" s="637">
        <v>0</v>
      </c>
      <c r="E30" s="637">
        <v>0</v>
      </c>
      <c r="F30" s="637">
        <v>0</v>
      </c>
      <c r="G30" s="637">
        <v>0</v>
      </c>
      <c r="H30" s="637">
        <v>0</v>
      </c>
      <c r="I30" s="637">
        <v>0</v>
      </c>
      <c r="J30" s="637">
        <v>0</v>
      </c>
      <c r="K30" s="637">
        <v>0</v>
      </c>
      <c r="L30" s="637">
        <v>0</v>
      </c>
      <c r="M30" s="637">
        <v>0</v>
      </c>
    </row>
    <row r="31" spans="2:13" ht="30" x14ac:dyDescent="0.25">
      <c r="B31" s="501" t="s">
        <v>2583</v>
      </c>
      <c r="C31" s="637">
        <v>0</v>
      </c>
      <c r="D31" s="637">
        <v>0</v>
      </c>
      <c r="E31" s="637">
        <v>0</v>
      </c>
      <c r="F31" s="637">
        <v>0</v>
      </c>
      <c r="G31" s="637">
        <v>0</v>
      </c>
      <c r="H31" s="637">
        <v>0</v>
      </c>
      <c r="I31" s="637">
        <v>0</v>
      </c>
      <c r="J31" s="637">
        <v>0</v>
      </c>
      <c r="K31" s="637">
        <v>0</v>
      </c>
      <c r="L31" s="637">
        <v>0</v>
      </c>
      <c r="M31" s="637">
        <v>0</v>
      </c>
    </row>
    <row r="32" spans="2:13" x14ac:dyDescent="0.25">
      <c r="B32" s="518" t="s">
        <v>2584</v>
      </c>
      <c r="C32" s="637">
        <v>67.770035677606884</v>
      </c>
      <c r="D32" s="637">
        <v>2.4245183815783014</v>
      </c>
      <c r="E32" s="637">
        <v>0</v>
      </c>
      <c r="F32" s="637">
        <v>12.251644262728115</v>
      </c>
      <c r="G32" s="637">
        <v>0</v>
      </c>
      <c r="H32" s="637">
        <v>0</v>
      </c>
      <c r="I32" s="637">
        <v>0</v>
      </c>
      <c r="J32" s="637">
        <v>0</v>
      </c>
      <c r="K32" s="637">
        <v>0</v>
      </c>
      <c r="L32" s="637">
        <v>8.4354432067931001E-2</v>
      </c>
      <c r="M32" s="637">
        <v>82.530552753981226</v>
      </c>
    </row>
    <row r="33" spans="2:13" x14ac:dyDescent="0.25">
      <c r="B33" s="518" t="s">
        <v>2585</v>
      </c>
      <c r="C33" s="637">
        <v>1.7022859406629998</v>
      </c>
      <c r="D33" s="637">
        <v>0.12446360152255098</v>
      </c>
      <c r="E33" s="637">
        <v>0</v>
      </c>
      <c r="F33" s="637">
        <v>0.55985360727972733</v>
      </c>
      <c r="G33" s="637">
        <v>0</v>
      </c>
      <c r="H33" s="637">
        <v>0</v>
      </c>
      <c r="I33" s="637">
        <v>0</v>
      </c>
      <c r="J33" s="637">
        <v>0</v>
      </c>
      <c r="K33" s="637">
        <v>0</v>
      </c>
      <c r="L33" s="637">
        <v>1.5363198982081413E-3</v>
      </c>
      <c r="M33" s="637">
        <v>2.3881394693634861</v>
      </c>
    </row>
    <row r="34" spans="2:13" x14ac:dyDescent="0.25">
      <c r="B34" s="519" t="s">
        <v>2586</v>
      </c>
      <c r="C34" s="637">
        <v>3.2154764819378912</v>
      </c>
      <c r="D34" s="637">
        <v>0.13692444429976025</v>
      </c>
      <c r="E34" s="637">
        <v>0</v>
      </c>
      <c r="F34" s="637">
        <v>0.35090345161577841</v>
      </c>
      <c r="G34" s="637">
        <v>0</v>
      </c>
      <c r="H34" s="637">
        <v>0</v>
      </c>
      <c r="I34" s="637">
        <v>0</v>
      </c>
      <c r="J34" s="637">
        <v>0</v>
      </c>
      <c r="K34" s="637">
        <v>0</v>
      </c>
      <c r="L34" s="637">
        <v>1.5873914076894573E-3</v>
      </c>
      <c r="M34" s="637">
        <v>3.7048917692611192</v>
      </c>
    </row>
    <row r="35" spans="2:13" x14ac:dyDescent="0.25">
      <c r="B35" s="519" t="s">
        <v>2587</v>
      </c>
      <c r="C35" s="637">
        <v>3.9362332725947953</v>
      </c>
      <c r="D35" s="637">
        <v>0.18378866451316619</v>
      </c>
      <c r="E35" s="637">
        <v>0</v>
      </c>
      <c r="F35" s="637">
        <v>0.29563253093374292</v>
      </c>
      <c r="G35" s="637">
        <v>0</v>
      </c>
      <c r="H35" s="637">
        <v>0</v>
      </c>
      <c r="I35" s="637">
        <v>0</v>
      </c>
      <c r="J35" s="637">
        <v>0</v>
      </c>
      <c r="K35" s="637">
        <v>0</v>
      </c>
      <c r="L35" s="637">
        <v>9.1748406334729929E-3</v>
      </c>
      <c r="M35" s="637">
        <v>4.4248293086751769</v>
      </c>
    </row>
    <row r="36" spans="2:13" x14ac:dyDescent="0.25">
      <c r="B36" s="410" t="s">
        <v>2588</v>
      </c>
      <c r="C36" s="637">
        <v>0</v>
      </c>
      <c r="D36" s="637">
        <v>0</v>
      </c>
      <c r="E36" s="637">
        <v>0</v>
      </c>
      <c r="F36" s="637">
        <v>0</v>
      </c>
      <c r="G36" s="637">
        <v>0</v>
      </c>
      <c r="H36" s="637">
        <v>0</v>
      </c>
      <c r="I36" s="637">
        <v>0</v>
      </c>
      <c r="J36" s="637">
        <v>0</v>
      </c>
      <c r="K36" s="637">
        <v>0</v>
      </c>
      <c r="L36" s="637">
        <v>0</v>
      </c>
      <c r="M36" s="637">
        <v>0</v>
      </c>
    </row>
    <row r="37" spans="2:13" x14ac:dyDescent="0.25">
      <c r="B37" s="410" t="s">
        <v>2593</v>
      </c>
      <c r="C37" s="637">
        <v>0</v>
      </c>
      <c r="D37" s="637">
        <v>0</v>
      </c>
      <c r="E37" s="637">
        <v>0</v>
      </c>
      <c r="F37" s="637">
        <v>0</v>
      </c>
      <c r="G37" s="637">
        <v>0</v>
      </c>
      <c r="H37" s="637">
        <v>0</v>
      </c>
      <c r="I37" s="637">
        <v>0</v>
      </c>
      <c r="J37" s="637">
        <v>0</v>
      </c>
      <c r="K37" s="637">
        <v>0</v>
      </c>
      <c r="L37" s="637">
        <v>0</v>
      </c>
      <c r="M37" s="637">
        <v>0</v>
      </c>
    </row>
    <row r="38" spans="2:13" x14ac:dyDescent="0.25">
      <c r="B38" s="346" t="s">
        <v>2594</v>
      </c>
      <c r="C38" s="637">
        <v>0</v>
      </c>
      <c r="D38" s="637">
        <v>0</v>
      </c>
      <c r="E38" s="637">
        <v>0</v>
      </c>
      <c r="F38" s="637">
        <v>0</v>
      </c>
      <c r="G38" s="637">
        <v>0</v>
      </c>
      <c r="H38" s="637">
        <v>0</v>
      </c>
      <c r="I38" s="637">
        <v>0</v>
      </c>
      <c r="J38" s="637">
        <v>0</v>
      </c>
      <c r="K38" s="637">
        <v>0</v>
      </c>
      <c r="L38" s="637">
        <v>0</v>
      </c>
      <c r="M38" s="637">
        <v>0</v>
      </c>
    </row>
    <row r="39" spans="2:13" x14ac:dyDescent="0.25">
      <c r="B39" s="346" t="s">
        <v>144</v>
      </c>
      <c r="C39" s="637">
        <v>0</v>
      </c>
      <c r="D39" s="637">
        <v>0</v>
      </c>
      <c r="E39" s="637">
        <v>0</v>
      </c>
      <c r="F39" s="637">
        <v>0</v>
      </c>
      <c r="G39" s="637">
        <v>0</v>
      </c>
      <c r="H39" s="637">
        <v>0</v>
      </c>
      <c r="I39" s="637">
        <v>0</v>
      </c>
      <c r="J39" s="637">
        <v>0</v>
      </c>
      <c r="K39" s="637">
        <v>0</v>
      </c>
      <c r="L39" s="637">
        <v>0</v>
      </c>
      <c r="M39" s="637">
        <v>0</v>
      </c>
    </row>
    <row r="40" spans="2:13" x14ac:dyDescent="0.25">
      <c r="B40" s="510" t="s">
        <v>146</v>
      </c>
      <c r="C40" s="626">
        <v>76.624031372802563</v>
      </c>
      <c r="D40" s="626">
        <v>2.8696950919137785</v>
      </c>
      <c r="E40" s="626">
        <v>0</v>
      </c>
      <c r="F40" s="626">
        <v>13.458033852557364</v>
      </c>
      <c r="G40" s="626">
        <v>0</v>
      </c>
      <c r="H40" s="626">
        <v>0</v>
      </c>
      <c r="I40" s="626">
        <v>0</v>
      </c>
      <c r="J40" s="626">
        <v>0</v>
      </c>
      <c r="K40" s="626">
        <v>0</v>
      </c>
      <c r="L40" s="626">
        <v>9.6652984007301601E-2</v>
      </c>
      <c r="M40" s="626">
        <v>93.048413301281002</v>
      </c>
    </row>
    <row r="45" spans="2:13" ht="15.75" x14ac:dyDescent="0.25">
      <c r="B45" s="459" t="s">
        <v>2595</v>
      </c>
    </row>
    <row r="46" spans="2:13" x14ac:dyDescent="0.25">
      <c r="B46" s="486" t="s">
        <v>2310</v>
      </c>
      <c r="C46" s="509"/>
      <c r="D46" s="509"/>
      <c r="E46" s="509"/>
      <c r="F46" s="509"/>
      <c r="G46" s="509"/>
      <c r="H46" s="509"/>
      <c r="I46" s="509"/>
      <c r="J46" s="509"/>
      <c r="K46" s="509"/>
      <c r="L46" s="509"/>
      <c r="M46" s="509"/>
    </row>
    <row r="47" spans="2:13" x14ac:dyDescent="0.25">
      <c r="B47" s="407"/>
      <c r="C47" s="407"/>
      <c r="D47" s="407"/>
      <c r="E47" s="407"/>
      <c r="F47" s="407"/>
      <c r="G47" s="407"/>
      <c r="H47" s="407"/>
      <c r="I47" s="407"/>
      <c r="J47" s="407"/>
      <c r="K47" s="407"/>
      <c r="L47" s="407"/>
      <c r="M47" s="407"/>
    </row>
    <row r="48" spans="2:13" ht="45" x14ac:dyDescent="0.25">
      <c r="B48" s="407"/>
      <c r="C48" s="463" t="s">
        <v>2484</v>
      </c>
      <c r="D48" s="463" t="s">
        <v>2485</v>
      </c>
      <c r="E48" s="463" t="s">
        <v>2486</v>
      </c>
      <c r="F48" s="463" t="s">
        <v>2487</v>
      </c>
      <c r="G48" s="463" t="s">
        <v>2488</v>
      </c>
      <c r="H48" s="463" t="s">
        <v>2489</v>
      </c>
      <c r="I48" s="463" t="s">
        <v>2490</v>
      </c>
      <c r="J48" s="463" t="s">
        <v>808</v>
      </c>
      <c r="K48" s="463" t="s">
        <v>2491</v>
      </c>
      <c r="L48" s="463" t="s">
        <v>144</v>
      </c>
      <c r="M48" s="464" t="s">
        <v>146</v>
      </c>
    </row>
    <row r="49" spans="2:13" x14ac:dyDescent="0.25">
      <c r="B49" s="410" t="s">
        <v>2581</v>
      </c>
      <c r="C49" s="636">
        <v>0</v>
      </c>
      <c r="D49" s="636">
        <v>0</v>
      </c>
      <c r="E49" s="636">
        <v>0</v>
      </c>
      <c r="F49" s="636">
        <v>0</v>
      </c>
      <c r="G49" s="636">
        <v>0</v>
      </c>
      <c r="H49" s="636">
        <v>0</v>
      </c>
      <c r="I49" s="636">
        <v>0</v>
      </c>
      <c r="J49" s="636">
        <v>0</v>
      </c>
      <c r="K49" s="636">
        <v>0</v>
      </c>
      <c r="L49" s="636">
        <v>0</v>
      </c>
      <c r="M49" s="637">
        <v>0</v>
      </c>
    </row>
    <row r="50" spans="2:13" x14ac:dyDescent="0.25">
      <c r="B50" s="410" t="s">
        <v>2582</v>
      </c>
      <c r="C50" s="637">
        <v>0</v>
      </c>
      <c r="D50" s="637">
        <v>0</v>
      </c>
      <c r="E50" s="637">
        <v>0</v>
      </c>
      <c r="F50" s="637">
        <v>0</v>
      </c>
      <c r="G50" s="637">
        <v>0</v>
      </c>
      <c r="H50" s="637">
        <v>0</v>
      </c>
      <c r="I50" s="637">
        <v>0</v>
      </c>
      <c r="J50" s="637">
        <v>0</v>
      </c>
      <c r="K50" s="637">
        <v>0</v>
      </c>
      <c r="L50" s="637">
        <v>0</v>
      </c>
      <c r="M50" s="637">
        <v>0</v>
      </c>
    </row>
    <row r="51" spans="2:13" ht="30" x14ac:dyDescent="0.25">
      <c r="B51" s="501" t="s">
        <v>2583</v>
      </c>
      <c r="C51" s="637">
        <v>0</v>
      </c>
      <c r="D51" s="637">
        <v>0</v>
      </c>
      <c r="E51" s="637">
        <v>0</v>
      </c>
      <c r="F51" s="637">
        <v>0</v>
      </c>
      <c r="G51" s="637">
        <v>0</v>
      </c>
      <c r="H51" s="637">
        <v>0</v>
      </c>
      <c r="I51" s="637">
        <v>0</v>
      </c>
      <c r="J51" s="637">
        <v>0</v>
      </c>
      <c r="K51" s="637">
        <v>0</v>
      </c>
      <c r="L51" s="637">
        <v>0</v>
      </c>
      <c r="M51" s="637">
        <v>0</v>
      </c>
    </row>
    <row r="52" spans="2:13" x14ac:dyDescent="0.25">
      <c r="B52" s="518" t="s">
        <v>2584</v>
      </c>
      <c r="C52" s="637">
        <v>88.930736282046382</v>
      </c>
      <c r="D52" s="637">
        <v>3.8357679148408179</v>
      </c>
      <c r="E52" s="637">
        <v>0</v>
      </c>
      <c r="F52" s="637">
        <v>13.655040229861964</v>
      </c>
      <c r="G52" s="637">
        <v>0</v>
      </c>
      <c r="H52" s="637">
        <v>0</v>
      </c>
      <c r="I52" s="637">
        <v>0</v>
      </c>
      <c r="J52" s="637">
        <v>0</v>
      </c>
      <c r="K52" s="637">
        <v>0</v>
      </c>
      <c r="L52" s="637">
        <v>0.13214442867953896</v>
      </c>
      <c r="M52" s="637">
        <v>106.5536888554287</v>
      </c>
    </row>
    <row r="53" spans="2:13" x14ac:dyDescent="0.25">
      <c r="B53" s="518" t="s">
        <v>2585</v>
      </c>
      <c r="C53" s="637">
        <v>2.360837008613526</v>
      </c>
      <c r="D53" s="637">
        <v>0.17486879516343282</v>
      </c>
      <c r="E53" s="637">
        <v>0</v>
      </c>
      <c r="F53" s="637">
        <v>0.83733836404131146</v>
      </c>
      <c r="G53" s="637">
        <v>0</v>
      </c>
      <c r="H53" s="637">
        <v>0</v>
      </c>
      <c r="I53" s="637">
        <v>0</v>
      </c>
      <c r="J53" s="637">
        <v>0</v>
      </c>
      <c r="K53" s="637">
        <v>0</v>
      </c>
      <c r="L53" s="637">
        <v>7.0316218449581408E-3</v>
      </c>
      <c r="M53" s="637">
        <v>3.3800757896632287</v>
      </c>
    </row>
    <row r="54" spans="2:13" x14ac:dyDescent="0.25">
      <c r="B54" s="519" t="s">
        <v>2586</v>
      </c>
      <c r="C54" s="637">
        <v>3.5962479764336668</v>
      </c>
      <c r="D54" s="637">
        <v>0.1658963676140732</v>
      </c>
      <c r="E54" s="637">
        <v>0</v>
      </c>
      <c r="F54" s="637">
        <v>0.50112021837378051</v>
      </c>
      <c r="G54" s="637">
        <v>0</v>
      </c>
      <c r="H54" s="637">
        <v>0</v>
      </c>
      <c r="I54" s="637">
        <v>0</v>
      </c>
      <c r="J54" s="637">
        <v>0</v>
      </c>
      <c r="K54" s="637">
        <v>0</v>
      </c>
      <c r="L54" s="637">
        <v>1.5873914076894573E-3</v>
      </c>
      <c r="M54" s="637">
        <v>4.2648519538292096</v>
      </c>
    </row>
    <row r="55" spans="2:13" x14ac:dyDescent="0.25">
      <c r="B55" s="519" t="s">
        <v>2587</v>
      </c>
      <c r="C55" s="637">
        <v>4.0762954498123056</v>
      </c>
      <c r="D55" s="637">
        <v>0.19606340065994188</v>
      </c>
      <c r="E55" s="637">
        <v>0</v>
      </c>
      <c r="F55" s="637">
        <v>0.32645144606914001</v>
      </c>
      <c r="G55" s="637">
        <v>0</v>
      </c>
      <c r="H55" s="637">
        <v>0</v>
      </c>
      <c r="I55" s="637">
        <v>0</v>
      </c>
      <c r="J55" s="637">
        <v>0</v>
      </c>
      <c r="K55" s="637">
        <v>0</v>
      </c>
      <c r="L55" s="637">
        <v>9.1748406334729894E-3</v>
      </c>
      <c r="M55" s="637">
        <v>4.607985137174861</v>
      </c>
    </row>
    <row r="56" spans="2:13" x14ac:dyDescent="0.25">
      <c r="B56" s="410" t="s">
        <v>2588</v>
      </c>
      <c r="C56" s="637">
        <v>0</v>
      </c>
      <c r="D56" s="637">
        <v>0</v>
      </c>
      <c r="E56" s="637">
        <v>0</v>
      </c>
      <c r="F56" s="637">
        <v>0</v>
      </c>
      <c r="G56" s="637">
        <v>0</v>
      </c>
      <c r="H56" s="637">
        <v>0</v>
      </c>
      <c r="I56" s="637">
        <v>0</v>
      </c>
      <c r="J56" s="637">
        <v>0</v>
      </c>
      <c r="K56" s="637">
        <v>0</v>
      </c>
      <c r="L56" s="637">
        <v>0</v>
      </c>
      <c r="M56" s="637">
        <v>0</v>
      </c>
    </row>
    <row r="57" spans="2:13" x14ac:dyDescent="0.25">
      <c r="B57" s="346" t="s">
        <v>2593</v>
      </c>
      <c r="C57" s="636">
        <v>0</v>
      </c>
      <c r="D57" s="636">
        <v>0</v>
      </c>
      <c r="E57" s="636">
        <v>0</v>
      </c>
      <c r="F57" s="636">
        <v>0</v>
      </c>
      <c r="G57" s="636">
        <v>0</v>
      </c>
      <c r="H57" s="636">
        <v>0</v>
      </c>
      <c r="I57" s="636">
        <v>0</v>
      </c>
      <c r="J57" s="636">
        <v>0</v>
      </c>
      <c r="K57" s="636">
        <v>0</v>
      </c>
      <c r="L57" s="636">
        <v>0</v>
      </c>
      <c r="M57" s="636">
        <v>0</v>
      </c>
    </row>
    <row r="58" spans="2:13" x14ac:dyDescent="0.25">
      <c r="B58" s="346" t="s">
        <v>2594</v>
      </c>
      <c r="C58" s="637">
        <v>0</v>
      </c>
      <c r="D58" s="637">
        <v>0</v>
      </c>
      <c r="E58" s="637">
        <v>0</v>
      </c>
      <c r="F58" s="637">
        <v>0</v>
      </c>
      <c r="G58" s="637">
        <v>0</v>
      </c>
      <c r="H58" s="637">
        <v>0</v>
      </c>
      <c r="I58" s="637">
        <v>0</v>
      </c>
      <c r="J58" s="637">
        <v>0</v>
      </c>
      <c r="K58" s="637">
        <v>0</v>
      </c>
      <c r="L58" s="637">
        <v>0</v>
      </c>
      <c r="M58" s="637">
        <v>0</v>
      </c>
    </row>
    <row r="59" spans="2:13" x14ac:dyDescent="0.25">
      <c r="B59" s="346" t="s">
        <v>144</v>
      </c>
      <c r="C59" s="637">
        <v>0</v>
      </c>
      <c r="D59" s="637">
        <v>0</v>
      </c>
      <c r="E59" s="637">
        <v>0</v>
      </c>
      <c r="F59" s="637">
        <v>0</v>
      </c>
      <c r="G59" s="637">
        <v>0</v>
      </c>
      <c r="H59" s="637">
        <v>0</v>
      </c>
      <c r="I59" s="637">
        <v>0</v>
      </c>
      <c r="J59" s="637">
        <v>0</v>
      </c>
      <c r="K59" s="637">
        <v>0</v>
      </c>
      <c r="L59" s="637">
        <v>0</v>
      </c>
      <c r="M59" s="637">
        <v>0</v>
      </c>
    </row>
    <row r="60" spans="2:13" x14ac:dyDescent="0.25">
      <c r="B60" s="510" t="s">
        <v>146</v>
      </c>
      <c r="C60" s="626">
        <v>98.964116716905892</v>
      </c>
      <c r="D60" s="626">
        <v>4.3725964782782665</v>
      </c>
      <c r="E60" s="626">
        <v>0</v>
      </c>
      <c r="F60" s="626">
        <v>15.319950258346195</v>
      </c>
      <c r="G60" s="626">
        <v>0</v>
      </c>
      <c r="H60" s="626">
        <v>0</v>
      </c>
      <c r="I60" s="626">
        <v>0</v>
      </c>
      <c r="J60" s="626">
        <v>0</v>
      </c>
      <c r="K60" s="626">
        <v>0</v>
      </c>
      <c r="L60" s="626">
        <v>0.14993828256565955</v>
      </c>
      <c r="M60" s="626">
        <v>118.806601736096</v>
      </c>
    </row>
    <row r="65" spans="2:14" ht="15.75" x14ac:dyDescent="0.25">
      <c r="B65" s="459" t="s">
        <v>2596</v>
      </c>
    </row>
    <row r="66" spans="2:14" x14ac:dyDescent="0.25">
      <c r="B66" s="486" t="s">
        <v>2597</v>
      </c>
      <c r="C66" s="486"/>
      <c r="D66" s="509"/>
      <c r="E66" s="509"/>
      <c r="F66" s="509"/>
      <c r="G66" s="486"/>
      <c r="H66" s="509"/>
      <c r="I66" s="509"/>
      <c r="J66" s="509"/>
      <c r="K66" s="509"/>
      <c r="L66" s="509"/>
      <c r="M66" s="509"/>
      <c r="N66" s="509"/>
    </row>
    <row r="67" spans="2:14" x14ac:dyDescent="0.25">
      <c r="B67" s="407"/>
      <c r="C67" s="407"/>
      <c r="D67" s="407"/>
      <c r="E67" s="407"/>
      <c r="F67" s="407"/>
      <c r="G67" s="407"/>
      <c r="H67" s="407"/>
      <c r="I67" s="407"/>
      <c r="J67" s="407"/>
      <c r="K67" s="407"/>
      <c r="L67" s="407"/>
      <c r="M67" s="407"/>
      <c r="N67" s="407"/>
    </row>
    <row r="68" spans="2:14" x14ac:dyDescent="0.25">
      <c r="B68" s="407"/>
      <c r="C68" s="490" t="s">
        <v>2503</v>
      </c>
      <c r="D68" s="490" t="s">
        <v>2504</v>
      </c>
      <c r="E68" s="490" t="s">
        <v>2505</v>
      </c>
      <c r="F68" s="490" t="s">
        <v>2506</v>
      </c>
      <c r="G68" s="490" t="s">
        <v>2507</v>
      </c>
      <c r="H68" s="490" t="s">
        <v>2508</v>
      </c>
      <c r="I68" s="490" t="s">
        <v>2509</v>
      </c>
      <c r="J68" s="490" t="s">
        <v>2510</v>
      </c>
      <c r="K68" s="490" t="s">
        <v>2511</v>
      </c>
      <c r="L68" s="490" t="s">
        <v>2512</v>
      </c>
      <c r="M68" s="490" t="s">
        <v>144</v>
      </c>
      <c r="N68" s="521" t="s">
        <v>146</v>
      </c>
    </row>
    <row r="69" spans="2:14" x14ac:dyDescent="0.25">
      <c r="B69" s="501" t="s">
        <v>2598</v>
      </c>
      <c r="C69" s="501">
        <v>0</v>
      </c>
      <c r="D69" s="501">
        <v>0</v>
      </c>
      <c r="E69" s="501">
        <v>0</v>
      </c>
      <c r="F69" s="501">
        <v>0</v>
      </c>
      <c r="G69" s="501">
        <v>0</v>
      </c>
      <c r="H69" s="501">
        <v>0</v>
      </c>
      <c r="I69" s="501">
        <v>0</v>
      </c>
      <c r="J69" s="501">
        <v>0</v>
      </c>
      <c r="K69" s="501">
        <v>0</v>
      </c>
      <c r="L69" s="501">
        <v>0</v>
      </c>
      <c r="M69" s="501">
        <v>0</v>
      </c>
      <c r="N69" s="501">
        <f t="shared" ref="N69:N74" si="0">SUM(C69:M69)</f>
        <v>0</v>
      </c>
    </row>
    <row r="70" spans="2:14" x14ac:dyDescent="0.25">
      <c r="B70" s="501" t="s">
        <v>2599</v>
      </c>
      <c r="C70" s="501">
        <v>0</v>
      </c>
      <c r="D70" s="501">
        <v>0</v>
      </c>
      <c r="E70" s="501">
        <v>0</v>
      </c>
      <c r="F70" s="501">
        <v>0</v>
      </c>
      <c r="G70" s="501">
        <v>0</v>
      </c>
      <c r="H70" s="501">
        <v>0</v>
      </c>
      <c r="I70" s="501">
        <v>0</v>
      </c>
      <c r="J70" s="501">
        <v>0</v>
      </c>
      <c r="K70" s="501">
        <v>0</v>
      </c>
      <c r="L70" s="501">
        <v>0</v>
      </c>
      <c r="M70" s="501">
        <v>0</v>
      </c>
      <c r="N70" s="501">
        <f t="shared" si="0"/>
        <v>0</v>
      </c>
    </row>
    <row r="71" spans="2:14" x14ac:dyDescent="0.25">
      <c r="B71" s="501" t="s">
        <v>2600</v>
      </c>
      <c r="C71" s="501">
        <v>0</v>
      </c>
      <c r="D71" s="501">
        <v>0</v>
      </c>
      <c r="E71" s="501">
        <v>0</v>
      </c>
      <c r="F71" s="501">
        <v>0</v>
      </c>
      <c r="G71" s="501">
        <v>0</v>
      </c>
      <c r="H71" s="501">
        <v>0</v>
      </c>
      <c r="I71" s="501">
        <v>0</v>
      </c>
      <c r="J71" s="501">
        <v>0</v>
      </c>
      <c r="K71" s="501">
        <v>0</v>
      </c>
      <c r="L71" s="501">
        <v>0</v>
      </c>
      <c r="M71" s="501">
        <v>0</v>
      </c>
      <c r="N71" s="501">
        <f t="shared" si="0"/>
        <v>0</v>
      </c>
    </row>
    <row r="72" spans="2:14" x14ac:dyDescent="0.25">
      <c r="B72" s="501" t="s">
        <v>2588</v>
      </c>
      <c r="C72" s="501">
        <v>0</v>
      </c>
      <c r="D72" s="501">
        <v>0</v>
      </c>
      <c r="E72" s="501">
        <v>0</v>
      </c>
      <c r="F72" s="501">
        <v>0</v>
      </c>
      <c r="G72" s="501">
        <v>0</v>
      </c>
      <c r="H72" s="501">
        <v>0</v>
      </c>
      <c r="I72" s="501">
        <v>0</v>
      </c>
      <c r="J72" s="501">
        <v>0</v>
      </c>
      <c r="K72" s="501">
        <v>0</v>
      </c>
      <c r="L72" s="501">
        <v>0</v>
      </c>
      <c r="M72" s="501">
        <v>0</v>
      </c>
      <c r="N72" s="501">
        <f t="shared" si="0"/>
        <v>0</v>
      </c>
    </row>
    <row r="73" spans="2:14" x14ac:dyDescent="0.25">
      <c r="B73" s="501" t="s">
        <v>2601</v>
      </c>
      <c r="C73" s="501">
        <v>0</v>
      </c>
      <c r="D73" s="501">
        <v>0</v>
      </c>
      <c r="E73" s="501">
        <v>0</v>
      </c>
      <c r="F73" s="501">
        <v>0</v>
      </c>
      <c r="G73" s="501">
        <v>0</v>
      </c>
      <c r="H73" s="501">
        <v>0</v>
      </c>
      <c r="I73" s="501">
        <v>0</v>
      </c>
      <c r="J73" s="501">
        <v>0</v>
      </c>
      <c r="K73" s="501">
        <v>0</v>
      </c>
      <c r="L73" s="501">
        <v>0</v>
      </c>
      <c r="M73" s="501">
        <v>0</v>
      </c>
      <c r="N73" s="501">
        <f t="shared" si="0"/>
        <v>0</v>
      </c>
    </row>
    <row r="74" spans="2:14" x14ac:dyDescent="0.25">
      <c r="B74" s="501" t="s">
        <v>144</v>
      </c>
      <c r="C74" s="501">
        <v>0</v>
      </c>
      <c r="D74" s="501">
        <v>0</v>
      </c>
      <c r="E74" s="501">
        <v>0</v>
      </c>
      <c r="F74" s="501">
        <v>0</v>
      </c>
      <c r="G74" s="501">
        <v>0</v>
      </c>
      <c r="H74" s="501">
        <v>0</v>
      </c>
      <c r="I74" s="501">
        <v>0</v>
      </c>
      <c r="J74" s="501">
        <v>0</v>
      </c>
      <c r="K74" s="501">
        <v>0</v>
      </c>
      <c r="L74" s="501">
        <v>0</v>
      </c>
      <c r="M74" s="501">
        <v>0</v>
      </c>
      <c r="N74" s="501">
        <f t="shared" si="0"/>
        <v>0</v>
      </c>
    </row>
    <row r="75" spans="2:14" x14ac:dyDescent="0.25">
      <c r="B75" s="510" t="s">
        <v>146</v>
      </c>
      <c r="C75" s="515">
        <f t="shared" ref="C75:N75" si="1">SUM(C69:C74)</f>
        <v>0</v>
      </c>
      <c r="D75" s="515">
        <f t="shared" si="1"/>
        <v>0</v>
      </c>
      <c r="E75" s="515">
        <f t="shared" si="1"/>
        <v>0</v>
      </c>
      <c r="F75" s="515">
        <f t="shared" si="1"/>
        <v>0</v>
      </c>
      <c r="G75" s="515">
        <f t="shared" si="1"/>
        <v>0</v>
      </c>
      <c r="H75" s="515">
        <f t="shared" si="1"/>
        <v>0</v>
      </c>
      <c r="I75" s="515">
        <f t="shared" si="1"/>
        <v>0</v>
      </c>
      <c r="J75" s="515">
        <f t="shared" si="1"/>
        <v>0</v>
      </c>
      <c r="K75" s="515">
        <f t="shared" si="1"/>
        <v>0</v>
      </c>
      <c r="L75" s="515">
        <f t="shared" si="1"/>
        <v>0</v>
      </c>
      <c r="M75" s="515">
        <f t="shared" si="1"/>
        <v>0</v>
      </c>
      <c r="N75" s="515">
        <f t="shared" si="1"/>
        <v>0</v>
      </c>
    </row>
    <row r="76" spans="2:14" x14ac:dyDescent="0.25">
      <c r="B76" s="522" t="s">
        <v>2602</v>
      </c>
    </row>
    <row r="78" spans="2:14" ht="15.75" x14ac:dyDescent="0.25">
      <c r="B78" s="459" t="s">
        <v>2603</v>
      </c>
    </row>
    <row r="79" spans="2:14" x14ac:dyDescent="0.25">
      <c r="B79" s="486" t="s">
        <v>2604</v>
      </c>
      <c r="C79" s="486"/>
      <c r="D79" s="509"/>
      <c r="E79" s="509"/>
      <c r="F79" s="509"/>
      <c r="G79" s="486"/>
      <c r="H79" s="509"/>
      <c r="I79" s="509"/>
      <c r="J79" s="509"/>
      <c r="K79" s="509"/>
      <c r="L79" s="509"/>
      <c r="M79" s="509"/>
      <c r="N79" s="509"/>
    </row>
    <row r="80" spans="2:14" x14ac:dyDescent="0.25">
      <c r="B80" s="407"/>
      <c r="C80" s="407"/>
      <c r="D80" s="407"/>
      <c r="E80" s="407"/>
      <c r="F80" s="407"/>
      <c r="G80" s="407"/>
      <c r="H80" s="407"/>
      <c r="I80" s="407"/>
      <c r="J80" s="407"/>
      <c r="K80" s="407"/>
      <c r="L80" s="407"/>
      <c r="M80" s="407"/>
      <c r="N80" s="407"/>
    </row>
    <row r="81" spans="2:14" x14ac:dyDescent="0.25">
      <c r="B81" s="407"/>
      <c r="C81" s="490" t="s">
        <v>2503</v>
      </c>
      <c r="D81" s="490" t="s">
        <v>2504</v>
      </c>
      <c r="E81" s="490" t="s">
        <v>2505</v>
      </c>
      <c r="F81" s="490" t="s">
        <v>2506</v>
      </c>
      <c r="G81" s="490" t="s">
        <v>2507</v>
      </c>
      <c r="H81" s="490" t="s">
        <v>2508</v>
      </c>
      <c r="I81" s="490" t="s">
        <v>2509</v>
      </c>
      <c r="J81" s="490" t="s">
        <v>2510</v>
      </c>
      <c r="K81" s="490" t="s">
        <v>2511</v>
      </c>
      <c r="L81" s="490" t="s">
        <v>2512</v>
      </c>
      <c r="M81" s="490" t="s">
        <v>144</v>
      </c>
      <c r="N81" s="521" t="s">
        <v>146</v>
      </c>
    </row>
    <row r="82" spans="2:14" x14ac:dyDescent="0.25">
      <c r="B82" s="346" t="s">
        <v>2605</v>
      </c>
      <c r="C82" s="523">
        <v>0</v>
      </c>
      <c r="D82" s="523">
        <v>0</v>
      </c>
      <c r="E82" s="523">
        <v>0</v>
      </c>
      <c r="F82" s="523">
        <v>0</v>
      </c>
      <c r="G82" s="523">
        <v>0</v>
      </c>
      <c r="H82" s="523">
        <v>0</v>
      </c>
      <c r="I82" s="523">
        <v>0</v>
      </c>
      <c r="J82" s="523">
        <v>0</v>
      </c>
      <c r="K82" s="523">
        <v>0</v>
      </c>
      <c r="L82" s="523">
        <v>0</v>
      </c>
      <c r="M82" s="523">
        <v>0</v>
      </c>
      <c r="N82" s="523">
        <f t="shared" ref="N82:N87" si="2">SUM(C82:M82)</f>
        <v>0</v>
      </c>
    </row>
    <row r="83" spans="2:14" x14ac:dyDescent="0.25">
      <c r="B83" s="524" t="s">
        <v>2606</v>
      </c>
      <c r="C83" s="523">
        <v>0</v>
      </c>
      <c r="D83" s="523">
        <v>0</v>
      </c>
      <c r="E83" s="523">
        <v>0</v>
      </c>
      <c r="F83" s="523">
        <v>0</v>
      </c>
      <c r="G83" s="523">
        <v>0</v>
      </c>
      <c r="H83" s="523">
        <v>0</v>
      </c>
      <c r="I83" s="523">
        <v>0</v>
      </c>
      <c r="J83" s="523">
        <v>0</v>
      </c>
      <c r="K83" s="523">
        <v>0</v>
      </c>
      <c r="L83" s="523">
        <v>0</v>
      </c>
      <c r="M83" s="523">
        <v>0</v>
      </c>
      <c r="N83" s="523">
        <f t="shared" si="2"/>
        <v>0</v>
      </c>
    </row>
    <row r="84" spans="2:14" x14ac:dyDescent="0.25">
      <c r="B84" s="524" t="s">
        <v>665</v>
      </c>
      <c r="C84" s="523">
        <v>0</v>
      </c>
      <c r="D84" s="523">
        <v>0</v>
      </c>
      <c r="E84" s="523">
        <v>0</v>
      </c>
      <c r="F84" s="523">
        <v>0</v>
      </c>
      <c r="G84" s="523">
        <v>0</v>
      </c>
      <c r="H84" s="523">
        <v>0</v>
      </c>
      <c r="I84" s="523">
        <v>0</v>
      </c>
      <c r="J84" s="523">
        <v>0</v>
      </c>
      <c r="K84" s="523">
        <v>0</v>
      </c>
      <c r="L84" s="523">
        <v>0</v>
      </c>
      <c r="M84" s="523">
        <v>0</v>
      </c>
      <c r="N84" s="523">
        <f t="shared" si="2"/>
        <v>0</v>
      </c>
    </row>
    <row r="85" spans="2:14" x14ac:dyDescent="0.25">
      <c r="B85" s="524" t="s">
        <v>667</v>
      </c>
      <c r="C85" s="523">
        <v>0</v>
      </c>
      <c r="D85" s="523">
        <v>0</v>
      </c>
      <c r="E85" s="523">
        <v>0</v>
      </c>
      <c r="F85" s="523">
        <v>0</v>
      </c>
      <c r="G85" s="523">
        <v>0</v>
      </c>
      <c r="H85" s="523">
        <v>0</v>
      </c>
      <c r="I85" s="523">
        <v>0</v>
      </c>
      <c r="J85" s="523">
        <v>0</v>
      </c>
      <c r="K85" s="523">
        <v>0</v>
      </c>
      <c r="L85" s="523">
        <v>0</v>
      </c>
      <c r="M85" s="523">
        <v>0</v>
      </c>
      <c r="N85" s="523">
        <f t="shared" si="2"/>
        <v>0</v>
      </c>
    </row>
    <row r="86" spans="2:14" x14ac:dyDescent="0.25">
      <c r="B86" s="524" t="s">
        <v>2607</v>
      </c>
      <c r="C86" s="523">
        <v>0</v>
      </c>
      <c r="D86" s="523">
        <v>0</v>
      </c>
      <c r="E86" s="523">
        <v>0</v>
      </c>
      <c r="F86" s="523">
        <v>0</v>
      </c>
      <c r="G86" s="523">
        <v>0</v>
      </c>
      <c r="H86" s="523">
        <v>0</v>
      </c>
      <c r="I86" s="523">
        <v>0</v>
      </c>
      <c r="J86" s="523">
        <v>0</v>
      </c>
      <c r="K86" s="523">
        <v>0</v>
      </c>
      <c r="L86" s="523">
        <v>0</v>
      </c>
      <c r="M86" s="523">
        <v>0</v>
      </c>
      <c r="N86" s="523">
        <f t="shared" si="2"/>
        <v>0</v>
      </c>
    </row>
    <row r="87" spans="2:14" x14ac:dyDescent="0.25">
      <c r="B87" s="524" t="s">
        <v>2608</v>
      </c>
      <c r="C87" s="523">
        <v>0</v>
      </c>
      <c r="D87" s="523">
        <v>0</v>
      </c>
      <c r="E87" s="523">
        <v>0</v>
      </c>
      <c r="F87" s="523">
        <v>0</v>
      </c>
      <c r="G87" s="523">
        <v>0</v>
      </c>
      <c r="H87" s="523">
        <v>0</v>
      </c>
      <c r="I87" s="523">
        <v>0</v>
      </c>
      <c r="J87" s="523">
        <v>0</v>
      </c>
      <c r="K87" s="523">
        <v>0</v>
      </c>
      <c r="L87" s="523">
        <v>0</v>
      </c>
      <c r="M87" s="523">
        <v>0</v>
      </c>
      <c r="N87" s="523">
        <f t="shared" si="2"/>
        <v>0</v>
      </c>
    </row>
    <row r="88" spans="2:14" x14ac:dyDescent="0.25">
      <c r="B88" s="510" t="s">
        <v>146</v>
      </c>
      <c r="C88" s="515">
        <f t="shared" ref="C88:N88" si="3">SUM(C82:C87)</f>
        <v>0</v>
      </c>
      <c r="D88" s="515">
        <f t="shared" si="3"/>
        <v>0</v>
      </c>
      <c r="E88" s="515">
        <f t="shared" si="3"/>
        <v>0</v>
      </c>
      <c r="F88" s="515">
        <f t="shared" si="3"/>
        <v>0</v>
      </c>
      <c r="G88" s="515">
        <f t="shared" si="3"/>
        <v>0</v>
      </c>
      <c r="H88" s="515">
        <f t="shared" si="3"/>
        <v>0</v>
      </c>
      <c r="I88" s="515">
        <f t="shared" si="3"/>
        <v>0</v>
      </c>
      <c r="J88" s="515">
        <f t="shared" si="3"/>
        <v>0</v>
      </c>
      <c r="K88" s="515">
        <f t="shared" si="3"/>
        <v>0</v>
      </c>
      <c r="L88" s="515">
        <f t="shared" si="3"/>
        <v>0</v>
      </c>
      <c r="M88" s="515">
        <f t="shared" si="3"/>
        <v>0</v>
      </c>
      <c r="N88" s="515">
        <f t="shared" si="3"/>
        <v>0</v>
      </c>
    </row>
    <row r="89" spans="2:14" x14ac:dyDescent="0.25">
      <c r="B89" s="455"/>
    </row>
    <row r="91" spans="2:14" ht="15.75" x14ac:dyDescent="0.25">
      <c r="B91" s="459" t="s">
        <v>2609</v>
      </c>
    </row>
    <row r="92" spans="2:14" x14ac:dyDescent="0.25">
      <c r="B92" s="486" t="s">
        <v>2610</v>
      </c>
      <c r="C92" s="486"/>
      <c r="D92" s="509"/>
      <c r="E92" s="509"/>
      <c r="F92" s="509"/>
      <c r="G92" s="509"/>
      <c r="H92" s="509"/>
      <c r="I92" s="509"/>
      <c r="J92" s="509"/>
      <c r="K92" s="509"/>
      <c r="L92" s="509"/>
      <c r="M92" s="509"/>
      <c r="N92" s="509"/>
    </row>
    <row r="93" spans="2:14" x14ac:dyDescent="0.25">
      <c r="B93" s="407"/>
      <c r="C93" s="407"/>
      <c r="D93" s="407"/>
      <c r="E93" s="407"/>
      <c r="F93" s="407"/>
      <c r="G93" s="407"/>
      <c r="H93" s="407"/>
      <c r="I93" s="407"/>
      <c r="J93" s="407"/>
      <c r="K93" s="407"/>
      <c r="L93" s="407"/>
      <c r="M93" s="407"/>
      <c r="N93" s="407"/>
    </row>
    <row r="94" spans="2:14" x14ac:dyDescent="0.25">
      <c r="B94" s="407"/>
      <c r="C94" s="490" t="s">
        <v>2503</v>
      </c>
      <c r="D94" s="490" t="s">
        <v>2504</v>
      </c>
      <c r="E94" s="490" t="s">
        <v>2505</v>
      </c>
      <c r="F94" s="490" t="s">
        <v>2506</v>
      </c>
      <c r="G94" s="490" t="s">
        <v>2507</v>
      </c>
      <c r="H94" s="490" t="s">
        <v>2508</v>
      </c>
      <c r="I94" s="490" t="s">
        <v>2509</v>
      </c>
      <c r="J94" s="490" t="s">
        <v>2510</v>
      </c>
      <c r="K94" s="490" t="s">
        <v>2511</v>
      </c>
      <c r="L94" s="490" t="s">
        <v>2512</v>
      </c>
      <c r="M94" s="490" t="s">
        <v>144</v>
      </c>
      <c r="N94" s="521" t="s">
        <v>146</v>
      </c>
    </row>
    <row r="95" spans="2:14" x14ac:dyDescent="0.25">
      <c r="B95" s="346" t="s">
        <v>2611</v>
      </c>
      <c r="C95" s="523">
        <v>0</v>
      </c>
      <c r="D95" s="523">
        <v>0</v>
      </c>
      <c r="E95" s="523">
        <v>0</v>
      </c>
      <c r="F95" s="523">
        <v>0</v>
      </c>
      <c r="G95" s="523">
        <v>0</v>
      </c>
      <c r="H95" s="523">
        <v>0</v>
      </c>
      <c r="I95" s="523">
        <v>0</v>
      </c>
      <c r="J95" s="523">
        <v>0</v>
      </c>
      <c r="K95" s="523">
        <v>0</v>
      </c>
      <c r="L95" s="523">
        <v>0</v>
      </c>
      <c r="M95" s="523">
        <v>0</v>
      </c>
      <c r="N95" s="523">
        <f>SUM(C95:M95)</f>
        <v>0</v>
      </c>
    </row>
    <row r="96" spans="2:14" x14ac:dyDescent="0.25">
      <c r="B96" s="524" t="s">
        <v>2612</v>
      </c>
      <c r="C96" s="523">
        <v>0</v>
      </c>
      <c r="D96" s="523">
        <v>0</v>
      </c>
      <c r="E96" s="523">
        <v>0</v>
      </c>
      <c r="F96" s="523">
        <v>0</v>
      </c>
      <c r="G96" s="523">
        <v>0</v>
      </c>
      <c r="H96" s="523">
        <v>0</v>
      </c>
      <c r="I96" s="523">
        <v>0</v>
      </c>
      <c r="J96" s="523">
        <v>0</v>
      </c>
      <c r="K96" s="523">
        <v>0</v>
      </c>
      <c r="L96" s="523">
        <v>0</v>
      </c>
      <c r="M96" s="523">
        <v>0</v>
      </c>
      <c r="N96" s="523">
        <f>SUM(C96:M96)</f>
        <v>0</v>
      </c>
    </row>
    <row r="97" spans="2:14" x14ac:dyDescent="0.25">
      <c r="B97" s="524" t="s">
        <v>2613</v>
      </c>
      <c r="C97" s="523">
        <v>0</v>
      </c>
      <c r="D97" s="523">
        <v>0</v>
      </c>
      <c r="E97" s="523">
        <v>0</v>
      </c>
      <c r="F97" s="523">
        <v>0</v>
      </c>
      <c r="G97" s="523">
        <v>0</v>
      </c>
      <c r="H97" s="523">
        <v>0</v>
      </c>
      <c r="I97" s="523">
        <v>0</v>
      </c>
      <c r="J97" s="523">
        <v>0</v>
      </c>
      <c r="K97" s="523">
        <v>0</v>
      </c>
      <c r="L97" s="523">
        <v>0</v>
      </c>
      <c r="M97" s="523">
        <v>0</v>
      </c>
      <c r="N97" s="523">
        <f>SUM(C97:M97)</f>
        <v>0</v>
      </c>
    </row>
    <row r="98" spans="2:14" x14ac:dyDescent="0.25">
      <c r="B98" s="524" t="s">
        <v>2614</v>
      </c>
      <c r="C98" s="523">
        <v>0</v>
      </c>
      <c r="D98" s="523">
        <v>0</v>
      </c>
      <c r="E98" s="523">
        <v>0</v>
      </c>
      <c r="F98" s="523">
        <v>0</v>
      </c>
      <c r="G98" s="523">
        <v>0</v>
      </c>
      <c r="H98" s="523">
        <v>0</v>
      </c>
      <c r="I98" s="523">
        <v>0</v>
      </c>
      <c r="J98" s="523">
        <v>0</v>
      </c>
      <c r="K98" s="523">
        <v>0</v>
      </c>
      <c r="L98" s="523">
        <v>0</v>
      </c>
      <c r="M98" s="523">
        <v>0</v>
      </c>
      <c r="N98" s="523">
        <f>SUM(C98:M98)</f>
        <v>0</v>
      </c>
    </row>
    <row r="99" spans="2:14" x14ac:dyDescent="0.25">
      <c r="B99" s="524" t="s">
        <v>2615</v>
      </c>
      <c r="C99" s="523">
        <v>0</v>
      </c>
      <c r="D99" s="523">
        <v>0</v>
      </c>
      <c r="E99" s="523">
        <v>0</v>
      </c>
      <c r="F99" s="523">
        <v>0</v>
      </c>
      <c r="G99" s="523">
        <v>0</v>
      </c>
      <c r="H99" s="523">
        <v>0</v>
      </c>
      <c r="I99" s="523">
        <v>0</v>
      </c>
      <c r="J99" s="523">
        <v>0</v>
      </c>
      <c r="K99" s="523">
        <v>0</v>
      </c>
      <c r="L99" s="523">
        <v>0</v>
      </c>
      <c r="M99" s="523">
        <v>0</v>
      </c>
      <c r="N99" s="523">
        <f>SUM(C99:M99)</f>
        <v>0</v>
      </c>
    </row>
    <row r="100" spans="2:14" x14ac:dyDescent="0.25">
      <c r="B100" s="510" t="s">
        <v>146</v>
      </c>
      <c r="C100" s="515">
        <f t="shared" ref="C100:N100" si="4">SUM(C95:C99)</f>
        <v>0</v>
      </c>
      <c r="D100" s="515">
        <f t="shared" si="4"/>
        <v>0</v>
      </c>
      <c r="E100" s="515">
        <f t="shared" si="4"/>
        <v>0</v>
      </c>
      <c r="F100" s="515">
        <f t="shared" si="4"/>
        <v>0</v>
      </c>
      <c r="G100" s="515">
        <f t="shared" si="4"/>
        <v>0</v>
      </c>
      <c r="H100" s="515">
        <f t="shared" si="4"/>
        <v>0</v>
      </c>
      <c r="I100" s="515">
        <f t="shared" si="4"/>
        <v>0</v>
      </c>
      <c r="J100" s="515">
        <f t="shared" si="4"/>
        <v>0</v>
      </c>
      <c r="K100" s="515">
        <f t="shared" si="4"/>
        <v>0</v>
      </c>
      <c r="L100" s="515">
        <f t="shared" si="4"/>
        <v>0</v>
      </c>
      <c r="M100" s="515">
        <f t="shared" si="4"/>
        <v>0</v>
      </c>
      <c r="N100" s="515">
        <f t="shared" si="4"/>
        <v>0</v>
      </c>
    </row>
    <row r="103" spans="2:14" x14ac:dyDescent="0.25">
      <c r="N103" s="398" t="s">
        <v>2382</v>
      </c>
    </row>
  </sheetData>
  <hyperlinks>
    <hyperlink ref="N103"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153"/>
  <sheetViews>
    <sheetView zoomScale="85" zoomScaleNormal="85" zoomScaleSheetLayoutView="100" workbookViewId="0"/>
  </sheetViews>
  <sheetFormatPr defaultRowHeight="15" x14ac:dyDescent="0.25"/>
  <cols>
    <col min="1" max="1" width="4.7109375" style="346" customWidth="1"/>
    <col min="2" max="2" width="25.140625" style="346" bestFit="1" customWidth="1"/>
    <col min="3" max="12" width="17.7109375" style="346" customWidth="1"/>
    <col min="13" max="13" width="18.5703125" style="346" bestFit="1" customWidth="1"/>
    <col min="14" max="20" width="9.140625" style="346"/>
    <col min="21" max="21" width="9.140625" style="346" customWidth="1"/>
    <col min="22" max="16384" width="9.140625" style="346"/>
  </cols>
  <sheetData>
    <row r="5" spans="2:13" ht="15.75" x14ac:dyDescent="0.25">
      <c r="B5" s="459" t="s">
        <v>2616</v>
      </c>
    </row>
    <row r="6" spans="2:13" x14ac:dyDescent="0.25">
      <c r="B6" s="486" t="s">
        <v>2617</v>
      </c>
      <c r="C6" s="509"/>
      <c r="D6" s="509"/>
      <c r="E6" s="509"/>
      <c r="F6" s="509"/>
      <c r="G6" s="509"/>
      <c r="H6" s="509"/>
      <c r="I6" s="509"/>
      <c r="J6" s="509"/>
      <c r="K6" s="509"/>
      <c r="L6" s="509"/>
      <c r="M6" s="509"/>
    </row>
    <row r="7" spans="2:13" x14ac:dyDescent="0.25">
      <c r="B7" s="407"/>
      <c r="C7" s="407"/>
      <c r="D7" s="407"/>
      <c r="E7" s="407"/>
      <c r="F7" s="407"/>
      <c r="G7" s="407"/>
      <c r="H7" s="407"/>
      <c r="I7" s="407"/>
      <c r="J7" s="407"/>
      <c r="K7" s="407"/>
      <c r="L7" s="407"/>
      <c r="M7" s="407"/>
    </row>
    <row r="8" spans="2:13" ht="45" x14ac:dyDescent="0.25">
      <c r="B8" s="407"/>
      <c r="C8" s="463" t="s">
        <v>2484</v>
      </c>
      <c r="D8" s="463" t="s">
        <v>2485</v>
      </c>
      <c r="E8" s="463" t="s">
        <v>2486</v>
      </c>
      <c r="F8" s="463" t="s">
        <v>2487</v>
      </c>
      <c r="G8" s="463" t="s">
        <v>2488</v>
      </c>
      <c r="H8" s="463" t="s">
        <v>2489</v>
      </c>
      <c r="I8" s="463" t="s">
        <v>2490</v>
      </c>
      <c r="J8" s="463" t="s">
        <v>808</v>
      </c>
      <c r="K8" s="463" t="s">
        <v>2491</v>
      </c>
      <c r="L8" s="463" t="s">
        <v>144</v>
      </c>
      <c r="M8" s="464" t="s">
        <v>146</v>
      </c>
    </row>
    <row r="9" spans="2:13" x14ac:dyDescent="0.25">
      <c r="B9" s="346" t="s">
        <v>2605</v>
      </c>
      <c r="C9" s="637">
        <v>22.0391591628571</v>
      </c>
      <c r="D9" s="637">
        <v>0.7569196131591488</v>
      </c>
      <c r="E9" s="637">
        <v>0</v>
      </c>
      <c r="F9" s="637">
        <v>4.7509251784958844</v>
      </c>
      <c r="G9" s="637">
        <v>0</v>
      </c>
      <c r="H9" s="637">
        <v>0</v>
      </c>
      <c r="I9" s="637">
        <v>0</v>
      </c>
      <c r="J9" s="637">
        <v>0</v>
      </c>
      <c r="K9" s="637">
        <v>0</v>
      </c>
      <c r="L9" s="637">
        <v>4.6473458882743172E-2</v>
      </c>
      <c r="M9" s="637">
        <v>27.593477413394876</v>
      </c>
    </row>
    <row r="10" spans="2:13" x14ac:dyDescent="0.25">
      <c r="B10" s="346" t="s">
        <v>663</v>
      </c>
      <c r="C10" s="637">
        <v>18.926089930436437</v>
      </c>
      <c r="D10" s="637">
        <v>0.63972264086910435</v>
      </c>
      <c r="E10" s="637">
        <v>0</v>
      </c>
      <c r="F10" s="637">
        <v>3.3408663781805239</v>
      </c>
      <c r="G10" s="637">
        <v>0</v>
      </c>
      <c r="H10" s="637">
        <v>0</v>
      </c>
      <c r="I10" s="637">
        <v>0</v>
      </c>
      <c r="J10" s="637">
        <v>0</v>
      </c>
      <c r="K10" s="637">
        <v>0</v>
      </c>
      <c r="L10" s="637">
        <v>1.9398837857792384E-2</v>
      </c>
      <c r="M10" s="637">
        <v>22.926077787343861</v>
      </c>
    </row>
    <row r="11" spans="2:13" x14ac:dyDescent="0.25">
      <c r="B11" s="346" t="s">
        <v>665</v>
      </c>
      <c r="C11" s="637">
        <v>16.099921805305062</v>
      </c>
      <c r="D11" s="637">
        <v>0.62905449700707383</v>
      </c>
      <c r="E11" s="637">
        <v>0</v>
      </c>
      <c r="F11" s="637">
        <v>2.4777829478921389</v>
      </c>
      <c r="G11" s="637">
        <v>0</v>
      </c>
      <c r="H11" s="637">
        <v>0</v>
      </c>
      <c r="I11" s="637">
        <v>0</v>
      </c>
      <c r="J11" s="637">
        <v>0</v>
      </c>
      <c r="K11" s="637">
        <v>0</v>
      </c>
      <c r="L11" s="637">
        <v>2.3187383629551965E-2</v>
      </c>
      <c r="M11" s="637">
        <v>19.229946633833826</v>
      </c>
    </row>
    <row r="12" spans="2:13" x14ac:dyDescent="0.25">
      <c r="B12" s="346" t="s">
        <v>667</v>
      </c>
      <c r="C12" s="637">
        <v>16.45741580855659</v>
      </c>
      <c r="D12" s="637">
        <v>0.79503356317272555</v>
      </c>
      <c r="E12" s="637">
        <v>0</v>
      </c>
      <c r="F12" s="637">
        <v>2.1386001874892013</v>
      </c>
      <c r="G12" s="637">
        <v>0</v>
      </c>
      <c r="H12" s="637">
        <v>0</v>
      </c>
      <c r="I12" s="637">
        <v>0</v>
      </c>
      <c r="J12" s="637">
        <v>0</v>
      </c>
      <c r="K12" s="637">
        <v>0</v>
      </c>
      <c r="L12" s="637">
        <v>2.7961863949129161E-2</v>
      </c>
      <c r="M12" s="637">
        <v>19.419011423167646</v>
      </c>
    </row>
    <row r="13" spans="2:13" x14ac:dyDescent="0.25">
      <c r="B13" s="346" t="s">
        <v>669</v>
      </c>
      <c r="C13" s="637">
        <v>25.444862583458583</v>
      </c>
      <c r="D13" s="637">
        <v>1.5590111878350037</v>
      </c>
      <c r="E13" s="637">
        <v>0</v>
      </c>
      <c r="F13" s="637">
        <v>2.611775566922629</v>
      </c>
      <c r="G13" s="637">
        <v>0</v>
      </c>
      <c r="H13" s="637">
        <v>0</v>
      </c>
      <c r="I13" s="637">
        <v>0</v>
      </c>
      <c r="J13" s="637">
        <v>0</v>
      </c>
      <c r="K13" s="637">
        <v>0</v>
      </c>
      <c r="L13" s="637">
        <v>4.9341930183686405E-2</v>
      </c>
      <c r="M13" s="637">
        <v>29.664991268399902</v>
      </c>
    </row>
    <row r="14" spans="2:13" x14ac:dyDescent="0.25">
      <c r="B14" s="510" t="s">
        <v>146</v>
      </c>
      <c r="C14" s="626">
        <v>98.967449290613771</v>
      </c>
      <c r="D14" s="626">
        <v>4.3797415020430561</v>
      </c>
      <c r="E14" s="626">
        <v>0</v>
      </c>
      <c r="F14" s="626">
        <v>15.319950258980379</v>
      </c>
      <c r="G14" s="626">
        <v>0</v>
      </c>
      <c r="H14" s="626">
        <v>0</v>
      </c>
      <c r="I14" s="626">
        <v>0</v>
      </c>
      <c r="J14" s="626">
        <v>0</v>
      </c>
      <c r="K14" s="626">
        <v>0</v>
      </c>
      <c r="L14" s="626">
        <v>0.16636347450290309</v>
      </c>
      <c r="M14" s="626">
        <v>118.8335045261401</v>
      </c>
    </row>
    <row r="15" spans="2:13" x14ac:dyDescent="0.25">
      <c r="C15" s="435"/>
      <c r="D15" s="435"/>
      <c r="E15" s="435"/>
      <c r="F15" s="435"/>
      <c r="G15" s="435"/>
      <c r="H15" s="435"/>
      <c r="I15" s="435"/>
      <c r="J15" s="435"/>
      <c r="K15" s="435"/>
      <c r="L15" s="435"/>
      <c r="M15" s="435"/>
    </row>
    <row r="16" spans="2:13" x14ac:dyDescent="0.25">
      <c r="C16" s="435"/>
      <c r="D16" s="435"/>
      <c r="E16" s="435"/>
      <c r="F16" s="435"/>
      <c r="G16" s="435"/>
      <c r="H16" s="435"/>
      <c r="I16" s="435"/>
      <c r="J16" s="435"/>
      <c r="K16" s="435"/>
      <c r="L16" s="435"/>
      <c r="M16" s="435"/>
    </row>
    <row r="19" spans="2:13" ht="15.75" x14ac:dyDescent="0.25">
      <c r="B19" s="459" t="s">
        <v>2618</v>
      </c>
    </row>
    <row r="20" spans="2:13" x14ac:dyDescent="0.25">
      <c r="B20" s="486" t="s">
        <v>2314</v>
      </c>
      <c r="C20" s="509"/>
      <c r="D20" s="509"/>
      <c r="E20" s="509"/>
      <c r="F20" s="509"/>
      <c r="G20" s="509"/>
      <c r="H20" s="509"/>
      <c r="I20" s="509"/>
      <c r="J20" s="509"/>
      <c r="K20" s="509"/>
      <c r="L20" s="509"/>
      <c r="M20" s="509"/>
    </row>
    <row r="21" spans="2:13" x14ac:dyDescent="0.25">
      <c r="B21" s="407"/>
      <c r="C21" s="407"/>
      <c r="D21" s="407"/>
      <c r="E21" s="407"/>
      <c r="F21" s="407"/>
      <c r="G21" s="407"/>
      <c r="H21" s="407"/>
      <c r="I21" s="407"/>
      <c r="J21" s="407"/>
      <c r="K21" s="407"/>
      <c r="L21" s="407"/>
      <c r="M21" s="407"/>
    </row>
    <row r="22" spans="2:13" ht="45" x14ac:dyDescent="0.25">
      <c r="B22" s="407"/>
      <c r="C22" s="463" t="s">
        <v>2484</v>
      </c>
      <c r="D22" s="463" t="s">
        <v>2485</v>
      </c>
      <c r="E22" s="463" t="s">
        <v>2486</v>
      </c>
      <c r="F22" s="463" t="s">
        <v>2487</v>
      </c>
      <c r="G22" s="463" t="s">
        <v>2488</v>
      </c>
      <c r="H22" s="463" t="s">
        <v>2489</v>
      </c>
      <c r="I22" s="463" t="s">
        <v>2490</v>
      </c>
      <c r="J22" s="463" t="s">
        <v>808</v>
      </c>
      <c r="K22" s="463" t="s">
        <v>2491</v>
      </c>
      <c r="L22" s="463" t="s">
        <v>144</v>
      </c>
      <c r="M22" s="464" t="s">
        <v>146</v>
      </c>
    </row>
    <row r="23" spans="2:13" x14ac:dyDescent="0.25">
      <c r="B23" s="346" t="s">
        <v>2619</v>
      </c>
      <c r="C23" s="637">
        <v>0.23703312783574551</v>
      </c>
      <c r="D23" s="637">
        <v>1.7754488389267332E-2</v>
      </c>
      <c r="E23" s="637">
        <v>0</v>
      </c>
      <c r="F23" s="637">
        <v>3.61451787557052E-2</v>
      </c>
      <c r="G23" s="637">
        <v>0</v>
      </c>
      <c r="H23" s="637">
        <v>0</v>
      </c>
      <c r="I23" s="637">
        <v>0</v>
      </c>
      <c r="J23" s="637">
        <v>0</v>
      </c>
      <c r="K23" s="637">
        <v>0</v>
      </c>
      <c r="L23" s="637">
        <v>1.6734017369691712E-2</v>
      </c>
      <c r="M23" s="637">
        <v>0.30766681235040977</v>
      </c>
    </row>
    <row r="24" spans="2:13" x14ac:dyDescent="0.25">
      <c r="B24" s="346" t="s">
        <v>2620</v>
      </c>
      <c r="C24" s="637">
        <v>0.13833374657548503</v>
      </c>
      <c r="D24" s="637">
        <v>2.3715750387883032E-2</v>
      </c>
      <c r="E24" s="637">
        <v>0</v>
      </c>
      <c r="F24" s="637">
        <v>1.420597761041701E-2</v>
      </c>
      <c r="G24" s="637">
        <v>0</v>
      </c>
      <c r="H24" s="637">
        <v>0</v>
      </c>
      <c r="I24" s="637">
        <v>0</v>
      </c>
      <c r="J24" s="637">
        <v>0</v>
      </c>
      <c r="K24" s="637">
        <v>0</v>
      </c>
      <c r="L24" s="637">
        <v>5.6446617833122463E-3</v>
      </c>
      <c r="M24" s="637">
        <v>0.18190013635709731</v>
      </c>
    </row>
    <row r="25" spans="2:13" x14ac:dyDescent="0.25">
      <c r="B25" s="346" t="s">
        <v>2621</v>
      </c>
      <c r="C25" s="637">
        <v>0.26304501986085055</v>
      </c>
      <c r="D25" s="637">
        <v>1.9612363324302114E-2</v>
      </c>
      <c r="E25" s="637">
        <v>0</v>
      </c>
      <c r="F25" s="637">
        <v>3.1903828193213184E-2</v>
      </c>
      <c r="G25" s="637">
        <v>0</v>
      </c>
      <c r="H25" s="637">
        <v>0</v>
      </c>
      <c r="I25" s="637">
        <v>0</v>
      </c>
      <c r="J25" s="637">
        <v>0</v>
      </c>
      <c r="K25" s="637">
        <v>0</v>
      </c>
      <c r="L25" s="637">
        <v>7.2022216567789313E-4</v>
      </c>
      <c r="M25" s="637">
        <v>0.31528143354404375</v>
      </c>
    </row>
    <row r="26" spans="2:13" x14ac:dyDescent="0.25">
      <c r="B26" s="346" t="s">
        <v>2622</v>
      </c>
      <c r="C26" s="637">
        <v>1.7478496251429763</v>
      </c>
      <c r="D26" s="637">
        <v>0.11440828770222564</v>
      </c>
      <c r="E26" s="637">
        <v>0</v>
      </c>
      <c r="F26" s="637">
        <v>0.2256183507936817</v>
      </c>
      <c r="G26" s="637">
        <v>0</v>
      </c>
      <c r="H26" s="637">
        <v>0</v>
      </c>
      <c r="I26" s="637">
        <v>0</v>
      </c>
      <c r="J26" s="637">
        <v>0</v>
      </c>
      <c r="K26" s="637">
        <v>0</v>
      </c>
      <c r="L26" s="637">
        <v>1.9586086862519877E-3</v>
      </c>
      <c r="M26" s="637">
        <v>2.0898348723251359</v>
      </c>
    </row>
    <row r="27" spans="2:13" x14ac:dyDescent="0.25">
      <c r="B27" s="346" t="s">
        <v>2623</v>
      </c>
      <c r="C27" s="637">
        <v>19.802341459427019</v>
      </c>
      <c r="D27" s="637">
        <v>0.99622645305385016</v>
      </c>
      <c r="E27" s="637">
        <v>0</v>
      </c>
      <c r="F27" s="637">
        <v>3.040093567480763</v>
      </c>
      <c r="G27" s="637">
        <v>0</v>
      </c>
      <c r="H27" s="637">
        <v>0</v>
      </c>
      <c r="I27" s="637">
        <v>0</v>
      </c>
      <c r="J27" s="637">
        <v>0</v>
      </c>
      <c r="K27" s="637">
        <v>0</v>
      </c>
      <c r="L27" s="637">
        <v>2.8970407284966585E-2</v>
      </c>
      <c r="M27" s="637">
        <v>23.867631887246599</v>
      </c>
    </row>
    <row r="28" spans="2:13" x14ac:dyDescent="0.25">
      <c r="B28" s="346" t="s">
        <v>2624</v>
      </c>
      <c r="C28" s="637">
        <v>76.778846311772938</v>
      </c>
      <c r="D28" s="637">
        <v>3.2080241591855332</v>
      </c>
      <c r="E28" s="637">
        <v>0</v>
      </c>
      <c r="F28" s="637">
        <v>11.971983356146572</v>
      </c>
      <c r="G28" s="637">
        <v>0</v>
      </c>
      <c r="H28" s="637">
        <v>0</v>
      </c>
      <c r="I28" s="637">
        <v>0</v>
      </c>
      <c r="J28" s="637">
        <v>0</v>
      </c>
      <c r="K28" s="637">
        <v>0</v>
      </c>
      <c r="L28" s="637">
        <v>0.11233555721300276</v>
      </c>
      <c r="M28" s="637">
        <v>92.071189384318032</v>
      </c>
    </row>
    <row r="29" spans="2:13" x14ac:dyDescent="0.25">
      <c r="B29" s="510" t="s">
        <v>146</v>
      </c>
      <c r="C29" s="626">
        <v>98.967449290615008</v>
      </c>
      <c r="D29" s="626">
        <v>4.3797415020430615</v>
      </c>
      <c r="E29" s="626">
        <v>0</v>
      </c>
      <c r="F29" s="626">
        <v>15.319950258980352</v>
      </c>
      <c r="G29" s="626">
        <v>0</v>
      </c>
      <c r="H29" s="626">
        <v>0</v>
      </c>
      <c r="I29" s="626">
        <v>0</v>
      </c>
      <c r="J29" s="626">
        <v>0</v>
      </c>
      <c r="K29" s="626">
        <v>0</v>
      </c>
      <c r="L29" s="626">
        <v>0.16636347450290317</v>
      </c>
      <c r="M29" s="626">
        <v>118.83350452614133</v>
      </c>
    </row>
    <row r="34" spans="2:13" ht="15.75" x14ac:dyDescent="0.25">
      <c r="B34" s="459" t="s">
        <v>2625</v>
      </c>
    </row>
    <row r="35" spans="2:13" x14ac:dyDescent="0.25">
      <c r="B35" s="496" t="s">
        <v>2626</v>
      </c>
      <c r="C35" s="509"/>
      <c r="D35" s="509"/>
      <c r="E35" s="509"/>
      <c r="F35" s="509"/>
      <c r="G35" s="509"/>
      <c r="H35" s="509"/>
      <c r="I35" s="509"/>
      <c r="J35" s="509"/>
      <c r="K35" s="509"/>
      <c r="L35" s="509"/>
      <c r="M35" s="509"/>
    </row>
    <row r="36" spans="2:13" x14ac:dyDescent="0.25">
      <c r="B36" s="407"/>
      <c r="C36" s="407"/>
      <c r="D36" s="407"/>
      <c r="E36" s="407"/>
      <c r="F36" s="407"/>
      <c r="G36" s="407"/>
      <c r="H36" s="407"/>
      <c r="I36" s="407"/>
      <c r="J36" s="407"/>
      <c r="K36" s="407"/>
      <c r="L36" s="407"/>
      <c r="M36" s="407"/>
    </row>
    <row r="37" spans="2:13" ht="45" x14ac:dyDescent="0.25">
      <c r="B37" s="407"/>
      <c r="C37" s="463" t="s">
        <v>2484</v>
      </c>
      <c r="D37" s="463" t="s">
        <v>2485</v>
      </c>
      <c r="E37" s="463" t="s">
        <v>2486</v>
      </c>
      <c r="F37" s="463" t="s">
        <v>2487</v>
      </c>
      <c r="G37" s="463" t="s">
        <v>2488</v>
      </c>
      <c r="H37" s="463" t="s">
        <v>2489</v>
      </c>
      <c r="I37" s="463" t="s">
        <v>2490</v>
      </c>
      <c r="J37" s="463" t="s">
        <v>808</v>
      </c>
      <c r="K37" s="463" t="s">
        <v>2491</v>
      </c>
      <c r="L37" s="463" t="s">
        <v>144</v>
      </c>
      <c r="M37" s="464" t="s">
        <v>146</v>
      </c>
    </row>
    <row r="38" spans="2:13" x14ac:dyDescent="0.25">
      <c r="B38" s="474" t="s">
        <v>2627</v>
      </c>
      <c r="C38" s="525"/>
      <c r="D38" s="525"/>
      <c r="E38" s="525"/>
      <c r="F38" s="525"/>
      <c r="G38" s="525"/>
      <c r="H38" s="525"/>
      <c r="I38" s="525"/>
      <c r="J38" s="525"/>
      <c r="K38" s="525"/>
      <c r="L38" s="525"/>
      <c r="M38" s="526"/>
    </row>
    <row r="39" spans="2:13" x14ac:dyDescent="0.25">
      <c r="B39" s="458" t="s">
        <v>2628</v>
      </c>
    </row>
    <row r="40" spans="2:13" x14ac:dyDescent="0.25">
      <c r="J40" s="527"/>
    </row>
    <row r="44" spans="2:13" ht="15.75" x14ac:dyDescent="0.25">
      <c r="B44" s="459" t="s">
        <v>2629</v>
      </c>
    </row>
    <row r="45" spans="2:13" x14ac:dyDescent="0.25">
      <c r="B45" s="496" t="s">
        <v>2318</v>
      </c>
      <c r="C45" s="509"/>
      <c r="D45" s="509"/>
      <c r="E45" s="509"/>
      <c r="F45" s="509"/>
      <c r="G45" s="509"/>
      <c r="H45" s="509"/>
      <c r="I45" s="509"/>
      <c r="J45" s="509"/>
      <c r="K45" s="509"/>
      <c r="L45" s="509"/>
      <c r="M45" s="509"/>
    </row>
    <row r="46" spans="2:13" x14ac:dyDescent="0.25">
      <c r="B46" s="407"/>
      <c r="C46" s="407"/>
      <c r="D46" s="407"/>
      <c r="E46" s="407"/>
      <c r="F46" s="407"/>
      <c r="G46" s="407"/>
      <c r="H46" s="407"/>
      <c r="I46" s="407"/>
      <c r="J46" s="407"/>
      <c r="K46" s="407"/>
      <c r="L46" s="407"/>
      <c r="M46" s="407"/>
    </row>
    <row r="47" spans="2:13" ht="45" x14ac:dyDescent="0.25">
      <c r="B47" s="407"/>
      <c r="C47" s="463" t="s">
        <v>2484</v>
      </c>
      <c r="D47" s="463" t="s">
        <v>2485</v>
      </c>
      <c r="E47" s="463" t="s">
        <v>2486</v>
      </c>
      <c r="F47" s="463" t="s">
        <v>2487</v>
      </c>
      <c r="G47" s="463" t="s">
        <v>2488</v>
      </c>
      <c r="H47" s="463" t="s">
        <v>2489</v>
      </c>
      <c r="I47" s="463" t="s">
        <v>2490</v>
      </c>
      <c r="J47" s="463" t="s">
        <v>808</v>
      </c>
      <c r="K47" s="463" t="s">
        <v>2491</v>
      </c>
      <c r="L47" s="463" t="s">
        <v>144</v>
      </c>
      <c r="M47" s="464" t="s">
        <v>146</v>
      </c>
    </row>
    <row r="48" spans="2:13" x14ac:dyDescent="0.25">
      <c r="B48" s="474" t="s">
        <v>2627</v>
      </c>
      <c r="C48" s="528"/>
      <c r="D48" s="528"/>
      <c r="E48" s="528"/>
      <c r="F48" s="528"/>
      <c r="G48" s="528"/>
      <c r="H48" s="528"/>
      <c r="I48" s="528"/>
      <c r="J48" s="528"/>
      <c r="K48" s="528"/>
      <c r="L48" s="528"/>
      <c r="M48" s="529"/>
    </row>
    <row r="49" spans="2:13" x14ac:dyDescent="0.25">
      <c r="B49" s="458" t="s">
        <v>2628</v>
      </c>
    </row>
    <row r="54" spans="2:13" ht="15.75" x14ac:dyDescent="0.25">
      <c r="B54" s="459" t="s">
        <v>2630</v>
      </c>
    </row>
    <row r="55" spans="2:13" x14ac:dyDescent="0.25">
      <c r="B55" s="496" t="s">
        <v>2320</v>
      </c>
      <c r="C55" s="509"/>
      <c r="D55" s="509"/>
      <c r="E55" s="509"/>
      <c r="F55" s="509"/>
      <c r="G55" s="509"/>
      <c r="H55" s="509"/>
      <c r="I55" s="509"/>
      <c r="J55" s="509"/>
      <c r="K55" s="509"/>
      <c r="L55" s="509"/>
      <c r="M55" s="509"/>
    </row>
    <row r="56" spans="2:13" x14ac:dyDescent="0.25">
      <c r="B56" s="407"/>
      <c r="C56" s="407"/>
      <c r="D56" s="407"/>
      <c r="E56" s="407"/>
      <c r="F56" s="407"/>
      <c r="G56" s="407"/>
      <c r="H56" s="407"/>
      <c r="I56" s="407"/>
      <c r="J56" s="407"/>
      <c r="K56" s="407"/>
      <c r="L56" s="407"/>
      <c r="M56" s="407"/>
    </row>
    <row r="57" spans="2:13" ht="45" x14ac:dyDescent="0.25">
      <c r="B57" s="407"/>
      <c r="C57" s="463" t="s">
        <v>2484</v>
      </c>
      <c r="D57" s="463" t="s">
        <v>2485</v>
      </c>
      <c r="E57" s="463" t="s">
        <v>2486</v>
      </c>
      <c r="F57" s="463" t="s">
        <v>2487</v>
      </c>
      <c r="G57" s="463" t="s">
        <v>2488</v>
      </c>
      <c r="H57" s="463" t="s">
        <v>2489</v>
      </c>
      <c r="I57" s="463" t="s">
        <v>2490</v>
      </c>
      <c r="J57" s="463" t="s">
        <v>808</v>
      </c>
      <c r="K57" s="463" t="s">
        <v>2491</v>
      </c>
      <c r="L57" s="463" t="s">
        <v>144</v>
      </c>
      <c r="M57" s="464" t="s">
        <v>146</v>
      </c>
    </row>
    <row r="58" spans="2:13" x14ac:dyDescent="0.25">
      <c r="B58" s="410" t="s">
        <v>2631</v>
      </c>
      <c r="C58" s="530" t="s">
        <v>2568</v>
      </c>
      <c r="D58" s="530" t="s">
        <v>2568</v>
      </c>
      <c r="E58" s="530" t="s">
        <v>2568</v>
      </c>
      <c r="F58" s="530" t="s">
        <v>2568</v>
      </c>
      <c r="G58" s="530" t="s">
        <v>2568</v>
      </c>
      <c r="H58" s="530" t="s">
        <v>2568</v>
      </c>
      <c r="I58" s="530" t="s">
        <v>2568</v>
      </c>
      <c r="J58" s="530" t="s">
        <v>2568</v>
      </c>
      <c r="K58" s="530" t="s">
        <v>2568</v>
      </c>
      <c r="L58" s="530" t="s">
        <v>2568</v>
      </c>
      <c r="M58" s="530" t="s">
        <v>2568</v>
      </c>
    </row>
    <row r="59" spans="2:13" x14ac:dyDescent="0.25">
      <c r="B59" s="410" t="s">
        <v>2632</v>
      </c>
      <c r="C59" s="530" t="s">
        <v>2568</v>
      </c>
      <c r="D59" s="530" t="s">
        <v>2568</v>
      </c>
      <c r="E59" s="530" t="s">
        <v>2568</v>
      </c>
      <c r="F59" s="530" t="s">
        <v>2568</v>
      </c>
      <c r="G59" s="530" t="s">
        <v>2568</v>
      </c>
      <c r="H59" s="530" t="s">
        <v>2568</v>
      </c>
      <c r="I59" s="530" t="s">
        <v>2568</v>
      </c>
      <c r="J59" s="530" t="s">
        <v>2568</v>
      </c>
      <c r="K59" s="530" t="s">
        <v>2568</v>
      </c>
      <c r="L59" s="530" t="s">
        <v>2568</v>
      </c>
      <c r="M59" s="530" t="s">
        <v>2568</v>
      </c>
    </row>
    <row r="60" spans="2:13" x14ac:dyDescent="0.25">
      <c r="B60" s="410" t="s">
        <v>2633</v>
      </c>
      <c r="C60" s="530" t="s">
        <v>2568</v>
      </c>
      <c r="D60" s="530" t="s">
        <v>2568</v>
      </c>
      <c r="E60" s="530" t="s">
        <v>2568</v>
      </c>
      <c r="F60" s="530" t="s">
        <v>2568</v>
      </c>
      <c r="G60" s="530" t="s">
        <v>2568</v>
      </c>
      <c r="H60" s="530" t="s">
        <v>2568</v>
      </c>
      <c r="I60" s="530" t="s">
        <v>2568</v>
      </c>
      <c r="J60" s="530" t="s">
        <v>2568</v>
      </c>
      <c r="K60" s="530" t="s">
        <v>2568</v>
      </c>
      <c r="L60" s="530" t="s">
        <v>2568</v>
      </c>
      <c r="M60" s="530" t="s">
        <v>2568</v>
      </c>
    </row>
    <row r="61" spans="2:13" x14ac:dyDescent="0.25">
      <c r="B61" s="410" t="s">
        <v>2634</v>
      </c>
      <c r="C61" s="530" t="s">
        <v>2568</v>
      </c>
      <c r="D61" s="530" t="s">
        <v>2568</v>
      </c>
      <c r="E61" s="530" t="s">
        <v>2568</v>
      </c>
      <c r="F61" s="530" t="s">
        <v>2568</v>
      </c>
      <c r="G61" s="530" t="s">
        <v>2568</v>
      </c>
      <c r="H61" s="530" t="s">
        <v>2568</v>
      </c>
      <c r="I61" s="530" t="s">
        <v>2568</v>
      </c>
      <c r="J61" s="530" t="s">
        <v>2568</v>
      </c>
      <c r="K61" s="530" t="s">
        <v>2568</v>
      </c>
      <c r="L61" s="530" t="s">
        <v>2568</v>
      </c>
      <c r="M61" s="530" t="s">
        <v>2568</v>
      </c>
    </row>
    <row r="62" spans="2:13" x14ac:dyDescent="0.25">
      <c r="B62" s="410" t="s">
        <v>2635</v>
      </c>
      <c r="C62" s="530" t="s">
        <v>2568</v>
      </c>
      <c r="D62" s="530" t="s">
        <v>2568</v>
      </c>
      <c r="E62" s="530" t="s">
        <v>2568</v>
      </c>
      <c r="F62" s="530" t="s">
        <v>2568</v>
      </c>
      <c r="G62" s="530" t="s">
        <v>2568</v>
      </c>
      <c r="H62" s="530" t="s">
        <v>2568</v>
      </c>
      <c r="I62" s="530" t="s">
        <v>2568</v>
      </c>
      <c r="J62" s="530" t="s">
        <v>2568</v>
      </c>
      <c r="K62" s="530" t="s">
        <v>2568</v>
      </c>
      <c r="L62" s="530" t="s">
        <v>2568</v>
      </c>
      <c r="M62" s="530" t="s">
        <v>2568</v>
      </c>
    </row>
    <row r="63" spans="2:13" x14ac:dyDescent="0.25">
      <c r="B63" s="416" t="s">
        <v>2636</v>
      </c>
      <c r="C63" s="531" t="s">
        <v>2568</v>
      </c>
      <c r="D63" s="531" t="s">
        <v>2568</v>
      </c>
      <c r="E63" s="531" t="s">
        <v>2568</v>
      </c>
      <c r="F63" s="531" t="s">
        <v>2568</v>
      </c>
      <c r="G63" s="531" t="s">
        <v>2568</v>
      </c>
      <c r="H63" s="531" t="s">
        <v>2568</v>
      </c>
      <c r="I63" s="531" t="s">
        <v>2568</v>
      </c>
      <c r="J63" s="531" t="s">
        <v>2568</v>
      </c>
      <c r="K63" s="531" t="s">
        <v>2568</v>
      </c>
      <c r="L63" s="531" t="s">
        <v>2568</v>
      </c>
      <c r="M63" s="531" t="s">
        <v>2568</v>
      </c>
    </row>
    <row r="68" spans="2:13" ht="15.75" x14ac:dyDescent="0.25">
      <c r="B68" s="459" t="s">
        <v>2637</v>
      </c>
    </row>
    <row r="69" spans="2:13" x14ac:dyDescent="0.25">
      <c r="B69" s="496" t="s">
        <v>2322</v>
      </c>
      <c r="C69" s="509"/>
      <c r="D69" s="509"/>
      <c r="E69" s="509"/>
      <c r="F69" s="509"/>
      <c r="G69" s="509"/>
      <c r="H69" s="509"/>
      <c r="I69" s="509"/>
      <c r="J69" s="509"/>
      <c r="K69" s="509"/>
      <c r="L69" s="509"/>
      <c r="M69" s="509"/>
    </row>
    <row r="70" spans="2:13" x14ac:dyDescent="0.25">
      <c r="B70" s="407"/>
      <c r="C70" s="407"/>
      <c r="D70" s="407"/>
      <c r="E70" s="407"/>
      <c r="F70" s="407"/>
      <c r="G70" s="407"/>
      <c r="H70" s="407"/>
      <c r="I70" s="407"/>
      <c r="J70" s="407"/>
      <c r="K70" s="407"/>
      <c r="L70" s="407"/>
      <c r="M70" s="407"/>
    </row>
    <row r="71" spans="2:13" ht="45" x14ac:dyDescent="0.25">
      <c r="B71" s="407"/>
      <c r="C71" s="463" t="s">
        <v>2484</v>
      </c>
      <c r="D71" s="463" t="s">
        <v>2485</v>
      </c>
      <c r="E71" s="463" t="s">
        <v>2486</v>
      </c>
      <c r="F71" s="463" t="s">
        <v>2487</v>
      </c>
      <c r="G71" s="463" t="s">
        <v>2488</v>
      </c>
      <c r="H71" s="463" t="s">
        <v>2489</v>
      </c>
      <c r="I71" s="463" t="s">
        <v>2490</v>
      </c>
      <c r="J71" s="463" t="s">
        <v>808</v>
      </c>
      <c r="K71" s="463" t="s">
        <v>2491</v>
      </c>
      <c r="L71" s="463" t="s">
        <v>144</v>
      </c>
      <c r="M71" s="464" t="s">
        <v>146</v>
      </c>
    </row>
    <row r="72" spans="2:13" x14ac:dyDescent="0.25">
      <c r="B72" s="474" t="s">
        <v>2638</v>
      </c>
      <c r="C72" s="528" t="s">
        <v>2639</v>
      </c>
      <c r="D72" s="528" t="s">
        <v>2639</v>
      </c>
      <c r="E72" s="528" t="s">
        <v>2639</v>
      </c>
      <c r="F72" s="528" t="s">
        <v>2639</v>
      </c>
      <c r="G72" s="528" t="s">
        <v>2639</v>
      </c>
      <c r="H72" s="528" t="s">
        <v>2639</v>
      </c>
      <c r="I72" s="528" t="s">
        <v>2639</v>
      </c>
      <c r="J72" s="528" t="s">
        <v>2639</v>
      </c>
      <c r="K72" s="528" t="s">
        <v>2639</v>
      </c>
      <c r="L72" s="528" t="s">
        <v>2639</v>
      </c>
      <c r="M72" s="529" t="s">
        <v>2639</v>
      </c>
    </row>
    <row r="77" spans="2:13" ht="15.75" x14ac:dyDescent="0.25">
      <c r="B77" s="459" t="s">
        <v>2640</v>
      </c>
    </row>
    <row r="78" spans="2:13" x14ac:dyDescent="0.25">
      <c r="B78" s="496" t="s">
        <v>2324</v>
      </c>
      <c r="C78" s="509"/>
      <c r="D78" s="509"/>
      <c r="E78" s="509"/>
      <c r="F78" s="509"/>
      <c r="G78" s="509"/>
      <c r="H78" s="509"/>
      <c r="I78" s="509"/>
      <c r="J78" s="509"/>
      <c r="K78" s="509"/>
      <c r="L78" s="509"/>
      <c r="M78" s="509"/>
    </row>
    <row r="79" spans="2:13" x14ac:dyDescent="0.25">
      <c r="B79" s="407"/>
      <c r="C79" s="407"/>
      <c r="D79" s="407"/>
      <c r="E79" s="407"/>
      <c r="F79" s="407"/>
      <c r="G79" s="407"/>
      <c r="H79" s="407"/>
      <c r="I79" s="407"/>
      <c r="J79" s="407"/>
      <c r="K79" s="407"/>
      <c r="L79" s="407"/>
      <c r="M79" s="407"/>
    </row>
    <row r="80" spans="2:13" ht="45" x14ac:dyDescent="0.25">
      <c r="B80" s="407"/>
      <c r="C80" s="463" t="s">
        <v>2484</v>
      </c>
      <c r="D80" s="463" t="s">
        <v>2485</v>
      </c>
      <c r="E80" s="463" t="s">
        <v>2486</v>
      </c>
      <c r="F80" s="463" t="s">
        <v>2487</v>
      </c>
      <c r="G80" s="463" t="s">
        <v>2488</v>
      </c>
      <c r="H80" s="463" t="s">
        <v>2489</v>
      </c>
      <c r="I80" s="463" t="s">
        <v>2490</v>
      </c>
      <c r="J80" s="463" t="s">
        <v>808</v>
      </c>
      <c r="K80" s="463" t="s">
        <v>2491</v>
      </c>
      <c r="L80" s="463" t="s">
        <v>144</v>
      </c>
      <c r="M80" s="464" t="s">
        <v>146</v>
      </c>
    </row>
    <row r="81" spans="2:14" x14ac:dyDescent="0.25">
      <c r="B81" s="474" t="s">
        <v>2641</v>
      </c>
      <c r="C81" s="528" t="s">
        <v>2639</v>
      </c>
      <c r="D81" s="528" t="s">
        <v>2639</v>
      </c>
      <c r="E81" s="528" t="s">
        <v>2639</v>
      </c>
      <c r="F81" s="528" t="s">
        <v>2639</v>
      </c>
      <c r="G81" s="528" t="s">
        <v>2639</v>
      </c>
      <c r="H81" s="528" t="s">
        <v>2639</v>
      </c>
      <c r="I81" s="528" t="s">
        <v>2639</v>
      </c>
      <c r="J81" s="528" t="s">
        <v>2639</v>
      </c>
      <c r="K81" s="528" t="s">
        <v>2639</v>
      </c>
      <c r="L81" s="528" t="s">
        <v>2639</v>
      </c>
      <c r="M81" s="529" t="s">
        <v>2639</v>
      </c>
    </row>
    <row r="82" spans="2:14" x14ac:dyDescent="0.25">
      <c r="B82" s="458" t="s">
        <v>2642</v>
      </c>
    </row>
    <row r="83" spans="2:14" x14ac:dyDescent="0.25">
      <c r="B83" s="458"/>
    </row>
    <row r="85" spans="2:14" ht="15.75" x14ac:dyDescent="0.25">
      <c r="B85" s="459" t="s">
        <v>2643</v>
      </c>
    </row>
    <row r="86" spans="2:14" x14ac:dyDescent="0.25">
      <c r="B86" s="486" t="s">
        <v>2644</v>
      </c>
      <c r="C86" s="486"/>
      <c r="D86" s="509"/>
      <c r="E86" s="509"/>
      <c r="F86" s="509"/>
      <c r="G86" s="509"/>
      <c r="H86" s="509"/>
      <c r="I86" s="509"/>
      <c r="J86" s="509"/>
      <c r="K86" s="509"/>
      <c r="L86" s="509"/>
      <c r="M86" s="509"/>
      <c r="N86" s="509"/>
    </row>
    <row r="87" spans="2:14" x14ac:dyDescent="0.25">
      <c r="B87" s="407"/>
      <c r="C87" s="407"/>
      <c r="D87" s="407"/>
      <c r="E87" s="407"/>
      <c r="F87" s="407"/>
      <c r="G87" s="407"/>
      <c r="H87" s="407"/>
      <c r="I87" s="407"/>
      <c r="J87" s="407"/>
      <c r="K87" s="407"/>
      <c r="L87" s="407"/>
      <c r="M87" s="407"/>
      <c r="N87" s="407"/>
    </row>
    <row r="88" spans="2:14" x14ac:dyDescent="0.25">
      <c r="B88" s="407"/>
      <c r="C88" s="490" t="s">
        <v>2503</v>
      </c>
      <c r="D88" s="490" t="s">
        <v>2504</v>
      </c>
      <c r="E88" s="490" t="s">
        <v>2505</v>
      </c>
      <c r="F88" s="490" t="s">
        <v>2506</v>
      </c>
      <c r="G88" s="490" t="s">
        <v>2507</v>
      </c>
      <c r="H88" s="490" t="s">
        <v>2508</v>
      </c>
      <c r="I88" s="490" t="s">
        <v>2509</v>
      </c>
      <c r="J88" s="490" t="s">
        <v>2510</v>
      </c>
      <c r="K88" s="490" t="s">
        <v>2511</v>
      </c>
      <c r="L88" s="490" t="s">
        <v>2512</v>
      </c>
      <c r="M88" s="490" t="s">
        <v>144</v>
      </c>
      <c r="N88" s="521" t="s">
        <v>146</v>
      </c>
    </row>
    <row r="89" spans="2:14" x14ac:dyDescent="0.25">
      <c r="B89" s="346" t="s">
        <v>2611</v>
      </c>
      <c r="C89" s="523">
        <v>0</v>
      </c>
      <c r="D89" s="523">
        <v>0</v>
      </c>
      <c r="E89" s="523">
        <v>0</v>
      </c>
      <c r="F89" s="523">
        <v>0</v>
      </c>
      <c r="G89" s="523">
        <v>0</v>
      </c>
      <c r="H89" s="523">
        <v>0</v>
      </c>
      <c r="I89" s="523">
        <v>0</v>
      </c>
      <c r="J89" s="523">
        <v>0</v>
      </c>
      <c r="K89" s="523">
        <v>0</v>
      </c>
      <c r="L89" s="523">
        <v>0</v>
      </c>
      <c r="M89" s="523">
        <v>0</v>
      </c>
      <c r="N89" s="523">
        <f>SUM(C89:M89)</f>
        <v>0</v>
      </c>
    </row>
    <row r="90" spans="2:14" x14ac:dyDescent="0.25">
      <c r="B90" s="524" t="s">
        <v>2612</v>
      </c>
      <c r="C90" s="523">
        <v>0</v>
      </c>
      <c r="D90" s="523">
        <v>0</v>
      </c>
      <c r="E90" s="523">
        <v>0</v>
      </c>
      <c r="F90" s="523">
        <v>0</v>
      </c>
      <c r="G90" s="523">
        <v>0</v>
      </c>
      <c r="H90" s="523">
        <v>0</v>
      </c>
      <c r="I90" s="523">
        <v>0</v>
      </c>
      <c r="J90" s="523">
        <v>0</v>
      </c>
      <c r="K90" s="523">
        <v>0</v>
      </c>
      <c r="L90" s="523">
        <v>0</v>
      </c>
      <c r="M90" s="523">
        <v>0</v>
      </c>
      <c r="N90" s="523">
        <f>SUM(C90:M90)</f>
        <v>0</v>
      </c>
    </row>
    <row r="91" spans="2:14" x14ac:dyDescent="0.25">
      <c r="B91" s="524" t="s">
        <v>2613</v>
      </c>
      <c r="C91" s="523">
        <v>0</v>
      </c>
      <c r="D91" s="523">
        <v>0</v>
      </c>
      <c r="E91" s="523">
        <v>0</v>
      </c>
      <c r="F91" s="523">
        <v>0</v>
      </c>
      <c r="G91" s="523">
        <v>0</v>
      </c>
      <c r="H91" s="523">
        <v>0</v>
      </c>
      <c r="I91" s="523">
        <v>0</v>
      </c>
      <c r="J91" s="523">
        <v>0</v>
      </c>
      <c r="K91" s="523">
        <v>0</v>
      </c>
      <c r="L91" s="523">
        <v>0</v>
      </c>
      <c r="M91" s="523">
        <v>0</v>
      </c>
      <c r="N91" s="523">
        <f>SUM(C91:M91)</f>
        <v>0</v>
      </c>
    </row>
    <row r="92" spans="2:14" x14ac:dyDescent="0.25">
      <c r="B92" s="524" t="s">
        <v>2614</v>
      </c>
      <c r="C92" s="523">
        <v>0</v>
      </c>
      <c r="D92" s="523">
        <v>0</v>
      </c>
      <c r="E92" s="523">
        <v>0</v>
      </c>
      <c r="F92" s="523">
        <v>0</v>
      </c>
      <c r="G92" s="523">
        <v>0</v>
      </c>
      <c r="H92" s="523">
        <v>0</v>
      </c>
      <c r="I92" s="523">
        <v>0</v>
      </c>
      <c r="J92" s="523">
        <v>0</v>
      </c>
      <c r="K92" s="523">
        <v>0</v>
      </c>
      <c r="L92" s="523">
        <v>0</v>
      </c>
      <c r="M92" s="523">
        <v>0</v>
      </c>
      <c r="N92" s="523">
        <f>SUM(C92:M92)</f>
        <v>0</v>
      </c>
    </row>
    <row r="93" spans="2:14" x14ac:dyDescent="0.25">
      <c r="B93" s="524" t="s">
        <v>2615</v>
      </c>
      <c r="C93" s="523">
        <v>0</v>
      </c>
      <c r="D93" s="523">
        <v>0</v>
      </c>
      <c r="E93" s="523">
        <v>0</v>
      </c>
      <c r="F93" s="523">
        <v>0</v>
      </c>
      <c r="G93" s="523">
        <v>0</v>
      </c>
      <c r="H93" s="523">
        <v>0</v>
      </c>
      <c r="I93" s="523">
        <v>0</v>
      </c>
      <c r="J93" s="523">
        <v>0</v>
      </c>
      <c r="K93" s="523">
        <v>0</v>
      </c>
      <c r="L93" s="523">
        <v>0</v>
      </c>
      <c r="M93" s="523">
        <v>0</v>
      </c>
      <c r="N93" s="523">
        <f>SUM(C93:M93)</f>
        <v>0</v>
      </c>
    </row>
    <row r="94" spans="2:14" x14ac:dyDescent="0.25">
      <c r="B94" s="510" t="s">
        <v>146</v>
      </c>
      <c r="C94" s="515">
        <f t="shared" ref="C94:N94" si="0">SUM(C89:C93)</f>
        <v>0</v>
      </c>
      <c r="D94" s="515">
        <f t="shared" si="0"/>
        <v>0</v>
      </c>
      <c r="E94" s="515">
        <f t="shared" si="0"/>
        <v>0</v>
      </c>
      <c r="F94" s="515">
        <f t="shared" si="0"/>
        <v>0</v>
      </c>
      <c r="G94" s="515">
        <f t="shared" si="0"/>
        <v>0</v>
      </c>
      <c r="H94" s="515">
        <f t="shared" si="0"/>
        <v>0</v>
      </c>
      <c r="I94" s="515">
        <f t="shared" si="0"/>
        <v>0</v>
      </c>
      <c r="J94" s="515">
        <f t="shared" si="0"/>
        <v>0</v>
      </c>
      <c r="K94" s="515">
        <f t="shared" si="0"/>
        <v>0</v>
      </c>
      <c r="L94" s="515">
        <f t="shared" si="0"/>
        <v>0</v>
      </c>
      <c r="M94" s="515">
        <f t="shared" si="0"/>
        <v>0</v>
      </c>
      <c r="N94" s="515">
        <f t="shared" si="0"/>
        <v>0</v>
      </c>
    </row>
    <row r="95" spans="2:14" x14ac:dyDescent="0.25">
      <c r="B95" s="354"/>
      <c r="C95" s="516"/>
      <c r="D95" s="516"/>
      <c r="E95" s="516"/>
      <c r="F95" s="516"/>
      <c r="G95" s="516"/>
      <c r="H95" s="516"/>
      <c r="I95" s="516"/>
      <c r="J95" s="516"/>
      <c r="K95" s="516"/>
      <c r="L95" s="516"/>
      <c r="M95" s="516"/>
      <c r="N95" s="516"/>
    </row>
    <row r="96" spans="2:14" x14ac:dyDescent="0.25">
      <c r="B96" s="354"/>
      <c r="C96" s="516"/>
      <c r="D96" s="516"/>
      <c r="E96" s="516"/>
      <c r="F96" s="516"/>
      <c r="G96" s="516"/>
      <c r="H96" s="516"/>
      <c r="I96" s="516"/>
      <c r="J96" s="516"/>
      <c r="K96" s="516"/>
      <c r="L96" s="516"/>
      <c r="M96" s="516"/>
      <c r="N96" s="516"/>
    </row>
    <row r="97" spans="2:14" ht="15.75" x14ac:dyDescent="0.25">
      <c r="B97" s="459" t="s">
        <v>2645</v>
      </c>
    </row>
    <row r="98" spans="2:14" x14ac:dyDescent="0.25">
      <c r="B98" s="486" t="s">
        <v>2646</v>
      </c>
      <c r="C98" s="486"/>
      <c r="D98" s="509"/>
      <c r="E98" s="509"/>
      <c r="F98" s="509"/>
      <c r="G98" s="509"/>
      <c r="H98" s="509"/>
      <c r="I98" s="509"/>
      <c r="J98" s="509"/>
      <c r="K98" s="509"/>
      <c r="L98" s="509"/>
      <c r="M98" s="509"/>
      <c r="N98" s="509"/>
    </row>
    <row r="99" spans="2:14" x14ac:dyDescent="0.25">
      <c r="B99" s="407"/>
      <c r="C99" s="407"/>
      <c r="D99" s="407"/>
      <c r="E99" s="407"/>
      <c r="F99" s="407"/>
      <c r="G99" s="407"/>
      <c r="H99" s="407"/>
      <c r="I99" s="407"/>
      <c r="J99" s="407"/>
      <c r="K99" s="407"/>
      <c r="L99" s="407"/>
      <c r="M99" s="407"/>
      <c r="N99" s="407"/>
    </row>
    <row r="100" spans="2:14" x14ac:dyDescent="0.25">
      <c r="B100" s="407"/>
      <c r="C100" s="472" t="s">
        <v>2647</v>
      </c>
      <c r="D100" s="472" t="s">
        <v>2504</v>
      </c>
      <c r="E100" s="472" t="s">
        <v>2505</v>
      </c>
      <c r="F100" s="472" t="s">
        <v>2506</v>
      </c>
      <c r="G100" s="472" t="s">
        <v>2507</v>
      </c>
      <c r="H100" s="472" t="s">
        <v>2508</v>
      </c>
      <c r="I100" s="472" t="s">
        <v>2509</v>
      </c>
      <c r="J100" s="472" t="s">
        <v>2510</v>
      </c>
      <c r="K100" s="472" t="s">
        <v>2648</v>
      </c>
      <c r="L100" s="472" t="s">
        <v>2512</v>
      </c>
      <c r="M100" s="472" t="s">
        <v>144</v>
      </c>
      <c r="N100" s="473" t="s">
        <v>146</v>
      </c>
    </row>
    <row r="101" spans="2:14" x14ac:dyDescent="0.25">
      <c r="B101" s="532" t="s">
        <v>2649</v>
      </c>
      <c r="C101" s="533">
        <v>0</v>
      </c>
      <c r="D101" s="533">
        <v>0</v>
      </c>
      <c r="E101" s="533">
        <v>0</v>
      </c>
      <c r="F101" s="533">
        <v>0</v>
      </c>
      <c r="G101" s="533">
        <v>0</v>
      </c>
      <c r="H101" s="533">
        <v>0</v>
      </c>
      <c r="I101" s="533">
        <v>0</v>
      </c>
      <c r="J101" s="533">
        <v>0</v>
      </c>
      <c r="K101" s="533">
        <v>0</v>
      </c>
      <c r="L101" s="533">
        <v>0</v>
      </c>
      <c r="M101" s="533">
        <v>0</v>
      </c>
      <c r="N101" s="533">
        <f t="shared" ref="N101:N108" si="1">SUM(C101:M101)</f>
        <v>0</v>
      </c>
    </row>
    <row r="102" spans="2:14" x14ac:dyDescent="0.25">
      <c r="B102" s="532" t="s">
        <v>2650</v>
      </c>
      <c r="C102" s="533">
        <v>0</v>
      </c>
      <c r="D102" s="533">
        <v>0</v>
      </c>
      <c r="E102" s="533">
        <v>0</v>
      </c>
      <c r="F102" s="533">
        <v>0</v>
      </c>
      <c r="G102" s="533">
        <v>0</v>
      </c>
      <c r="H102" s="533">
        <v>0</v>
      </c>
      <c r="I102" s="533">
        <v>0</v>
      </c>
      <c r="J102" s="533">
        <v>0</v>
      </c>
      <c r="K102" s="533">
        <v>0</v>
      </c>
      <c r="L102" s="533">
        <v>0</v>
      </c>
      <c r="M102" s="533">
        <v>0</v>
      </c>
      <c r="N102" s="533">
        <f t="shared" si="1"/>
        <v>0</v>
      </c>
    </row>
    <row r="103" spans="2:14" x14ac:dyDescent="0.25">
      <c r="B103" s="532" t="s">
        <v>2651</v>
      </c>
      <c r="C103" s="533">
        <v>0</v>
      </c>
      <c r="D103" s="533">
        <v>0</v>
      </c>
      <c r="E103" s="533">
        <v>0</v>
      </c>
      <c r="F103" s="533">
        <v>0</v>
      </c>
      <c r="G103" s="533">
        <v>0</v>
      </c>
      <c r="H103" s="533">
        <v>0</v>
      </c>
      <c r="I103" s="533">
        <v>0</v>
      </c>
      <c r="J103" s="533">
        <v>0</v>
      </c>
      <c r="K103" s="533">
        <v>0</v>
      </c>
      <c r="L103" s="533">
        <v>0</v>
      </c>
      <c r="M103" s="533">
        <v>0</v>
      </c>
      <c r="N103" s="533">
        <f t="shared" si="1"/>
        <v>0</v>
      </c>
    </row>
    <row r="104" spans="2:14" x14ac:dyDescent="0.25">
      <c r="B104" s="532" t="s">
        <v>2652</v>
      </c>
      <c r="C104" s="533">
        <v>0</v>
      </c>
      <c r="D104" s="533">
        <v>0</v>
      </c>
      <c r="E104" s="533">
        <v>0</v>
      </c>
      <c r="F104" s="533">
        <v>0</v>
      </c>
      <c r="G104" s="533">
        <v>0</v>
      </c>
      <c r="H104" s="533">
        <v>0</v>
      </c>
      <c r="I104" s="533">
        <v>0</v>
      </c>
      <c r="J104" s="533">
        <v>0</v>
      </c>
      <c r="K104" s="533">
        <v>0</v>
      </c>
      <c r="L104" s="533">
        <v>0</v>
      </c>
      <c r="M104" s="533">
        <v>0</v>
      </c>
      <c r="N104" s="533">
        <f t="shared" si="1"/>
        <v>0</v>
      </c>
    </row>
    <row r="105" spans="2:14" x14ac:dyDescent="0.25">
      <c r="B105" s="532" t="s">
        <v>2653</v>
      </c>
      <c r="C105" s="533">
        <v>0</v>
      </c>
      <c r="D105" s="533">
        <v>0</v>
      </c>
      <c r="E105" s="533">
        <v>0</v>
      </c>
      <c r="F105" s="533">
        <v>0</v>
      </c>
      <c r="G105" s="533">
        <v>0</v>
      </c>
      <c r="H105" s="533">
        <v>0</v>
      </c>
      <c r="I105" s="533">
        <v>0</v>
      </c>
      <c r="J105" s="533">
        <v>0</v>
      </c>
      <c r="K105" s="533">
        <v>0</v>
      </c>
      <c r="L105" s="533">
        <v>0</v>
      </c>
      <c r="M105" s="533">
        <v>0</v>
      </c>
      <c r="N105" s="533">
        <f t="shared" si="1"/>
        <v>0</v>
      </c>
    </row>
    <row r="106" spans="2:14" x14ac:dyDescent="0.25">
      <c r="B106" s="532" t="s">
        <v>2654</v>
      </c>
      <c r="C106" s="533">
        <v>0</v>
      </c>
      <c r="D106" s="533">
        <v>0</v>
      </c>
      <c r="E106" s="533">
        <v>0</v>
      </c>
      <c r="F106" s="533">
        <v>0</v>
      </c>
      <c r="G106" s="533">
        <v>0</v>
      </c>
      <c r="H106" s="533">
        <v>0</v>
      </c>
      <c r="I106" s="533">
        <v>0</v>
      </c>
      <c r="J106" s="533">
        <v>0</v>
      </c>
      <c r="K106" s="533">
        <v>0</v>
      </c>
      <c r="L106" s="533">
        <v>0</v>
      </c>
      <c r="M106" s="533">
        <v>0</v>
      </c>
      <c r="N106" s="533">
        <f t="shared" si="1"/>
        <v>0</v>
      </c>
    </row>
    <row r="107" spans="2:14" x14ac:dyDescent="0.25">
      <c r="B107" s="532" t="s">
        <v>2655</v>
      </c>
      <c r="C107" s="533">
        <v>0</v>
      </c>
      <c r="D107" s="533">
        <v>0</v>
      </c>
      <c r="E107" s="533">
        <v>0</v>
      </c>
      <c r="F107" s="533">
        <v>0</v>
      </c>
      <c r="G107" s="533">
        <v>0</v>
      </c>
      <c r="H107" s="533">
        <v>0</v>
      </c>
      <c r="I107" s="533">
        <v>0</v>
      </c>
      <c r="J107" s="533">
        <v>0</v>
      </c>
      <c r="K107" s="533">
        <v>0</v>
      </c>
      <c r="L107" s="533">
        <v>0</v>
      </c>
      <c r="M107" s="533">
        <v>0</v>
      </c>
      <c r="N107" s="533">
        <f t="shared" si="1"/>
        <v>0</v>
      </c>
    </row>
    <row r="108" spans="2:14" x14ac:dyDescent="0.25">
      <c r="B108" s="532" t="s">
        <v>2656</v>
      </c>
      <c r="C108" s="533">
        <v>0</v>
      </c>
      <c r="D108" s="533">
        <v>0</v>
      </c>
      <c r="E108" s="533">
        <v>0</v>
      </c>
      <c r="F108" s="533">
        <v>0</v>
      </c>
      <c r="G108" s="533">
        <v>0</v>
      </c>
      <c r="H108" s="533">
        <v>0</v>
      </c>
      <c r="I108" s="533">
        <v>0</v>
      </c>
      <c r="J108" s="533">
        <v>0</v>
      </c>
      <c r="K108" s="533">
        <v>0</v>
      </c>
      <c r="L108" s="533">
        <v>0</v>
      </c>
      <c r="M108" s="533">
        <v>0</v>
      </c>
      <c r="N108" s="533">
        <f t="shared" si="1"/>
        <v>0</v>
      </c>
    </row>
    <row r="109" spans="2:14" x14ac:dyDescent="0.25">
      <c r="B109" s="510" t="s">
        <v>146</v>
      </c>
      <c r="C109" s="480">
        <f t="shared" ref="C109:N109" si="2">SUM(C101:C108)</f>
        <v>0</v>
      </c>
      <c r="D109" s="480">
        <f t="shared" si="2"/>
        <v>0</v>
      </c>
      <c r="E109" s="480">
        <f t="shared" si="2"/>
        <v>0</v>
      </c>
      <c r="F109" s="480">
        <f t="shared" si="2"/>
        <v>0</v>
      </c>
      <c r="G109" s="480">
        <f t="shared" si="2"/>
        <v>0</v>
      </c>
      <c r="H109" s="480">
        <f t="shared" si="2"/>
        <v>0</v>
      </c>
      <c r="I109" s="480">
        <f t="shared" si="2"/>
        <v>0</v>
      </c>
      <c r="J109" s="480">
        <f t="shared" si="2"/>
        <v>0</v>
      </c>
      <c r="K109" s="480">
        <f t="shared" si="2"/>
        <v>0</v>
      </c>
      <c r="L109" s="480">
        <f t="shared" si="2"/>
        <v>0</v>
      </c>
      <c r="M109" s="480">
        <f t="shared" si="2"/>
        <v>0</v>
      </c>
      <c r="N109" s="480">
        <f t="shared" si="2"/>
        <v>0</v>
      </c>
    </row>
    <row r="110" spans="2:14" x14ac:dyDescent="0.25">
      <c r="C110" s="435"/>
      <c r="D110" s="435"/>
      <c r="E110" s="435"/>
      <c r="F110" s="435"/>
      <c r="G110" s="435"/>
      <c r="H110" s="435"/>
      <c r="I110" s="435"/>
      <c r="J110" s="435"/>
      <c r="K110" s="435"/>
      <c r="L110" s="435"/>
      <c r="M110" s="435"/>
      <c r="N110" s="435"/>
    </row>
    <row r="112" spans="2:14" x14ac:dyDescent="0.25">
      <c r="B112" s="354"/>
      <c r="C112" s="534"/>
      <c r="D112" s="534"/>
      <c r="E112" s="534"/>
      <c r="F112" s="534"/>
      <c r="G112" s="534"/>
      <c r="H112" s="534"/>
      <c r="I112" s="534"/>
      <c r="J112" s="534"/>
      <c r="K112" s="534"/>
      <c r="L112" s="534"/>
      <c r="M112" s="534"/>
      <c r="N112" s="534"/>
    </row>
    <row r="113" spans="2:14" ht="15.75" x14ac:dyDescent="0.25">
      <c r="B113" s="459" t="s">
        <v>2657</v>
      </c>
      <c r="C113" s="534"/>
      <c r="D113" s="534"/>
      <c r="E113" s="534"/>
      <c r="F113" s="534"/>
      <c r="G113" s="534"/>
      <c r="H113" s="534"/>
      <c r="I113" s="534"/>
      <c r="J113" s="534"/>
      <c r="K113" s="534"/>
      <c r="L113" s="534"/>
      <c r="M113" s="534"/>
      <c r="N113" s="534"/>
    </row>
    <row r="114" spans="2:14" x14ac:dyDescent="0.25">
      <c r="B114" s="535" t="s">
        <v>2658</v>
      </c>
      <c r="C114" s="535"/>
      <c r="D114" s="536"/>
      <c r="E114" s="536"/>
      <c r="F114" s="536"/>
    </row>
    <row r="115" spans="2:14" x14ac:dyDescent="0.25">
      <c r="F115" s="537" t="s">
        <v>2659</v>
      </c>
    </row>
    <row r="116" spans="2:14" x14ac:dyDescent="0.25">
      <c r="B116" s="407" t="s">
        <v>2627</v>
      </c>
      <c r="C116" s="538"/>
      <c r="D116" s="538"/>
      <c r="E116" s="538"/>
      <c r="F116" s="538">
        <v>0</v>
      </c>
    </row>
    <row r="117" spans="2:14" x14ac:dyDescent="0.25">
      <c r="B117" s="510" t="s">
        <v>146</v>
      </c>
      <c r="C117" s="480"/>
      <c r="D117" s="480"/>
      <c r="E117" s="480"/>
      <c r="F117" s="480">
        <f>SUM(F116:F116)</f>
        <v>0</v>
      </c>
    </row>
    <row r="119" spans="2:14" ht="15.75" x14ac:dyDescent="0.25">
      <c r="B119" s="459" t="s">
        <v>2660</v>
      </c>
    </row>
    <row r="120" spans="2:14" x14ac:dyDescent="0.25">
      <c r="B120" s="535" t="s">
        <v>2658</v>
      </c>
      <c r="C120" s="535"/>
      <c r="D120" s="536"/>
      <c r="E120" s="536"/>
      <c r="F120" s="536"/>
    </row>
    <row r="121" spans="2:14" x14ac:dyDescent="0.25">
      <c r="F121" s="537" t="s">
        <v>2659</v>
      </c>
    </row>
    <row r="122" spans="2:14" x14ac:dyDescent="0.25">
      <c r="B122" s="346" t="s">
        <v>2661</v>
      </c>
      <c r="F122" s="539">
        <v>0</v>
      </c>
    </row>
    <row r="123" spans="2:14" x14ac:dyDescent="0.25">
      <c r="B123" s="346" t="s">
        <v>2662</v>
      </c>
      <c r="F123" s="539">
        <v>0</v>
      </c>
    </row>
    <row r="124" spans="2:14" x14ac:dyDescent="0.25">
      <c r="B124" s="346" t="s">
        <v>2663</v>
      </c>
      <c r="F124" s="539">
        <v>0</v>
      </c>
    </row>
    <row r="125" spans="2:14" x14ac:dyDescent="0.25">
      <c r="B125" s="346" t="s">
        <v>2664</v>
      </c>
      <c r="C125" s="538"/>
      <c r="D125" s="538"/>
      <c r="E125" s="538"/>
      <c r="F125" s="538">
        <v>0</v>
      </c>
    </row>
    <row r="126" spans="2:14" x14ac:dyDescent="0.25">
      <c r="B126" s="510" t="s">
        <v>146</v>
      </c>
      <c r="C126" s="480"/>
      <c r="D126" s="480"/>
      <c r="E126" s="480"/>
      <c r="F126" s="480">
        <f>SUM(F122:F125)</f>
        <v>0</v>
      </c>
    </row>
    <row r="128" spans="2:14" ht="15.75" x14ac:dyDescent="0.25">
      <c r="B128" s="459" t="s">
        <v>2665</v>
      </c>
    </row>
    <row r="129" spans="2:14" x14ac:dyDescent="0.25">
      <c r="B129" s="535" t="s">
        <v>2322</v>
      </c>
      <c r="C129" s="535"/>
      <c r="D129" s="536"/>
      <c r="E129" s="536"/>
      <c r="F129" s="536"/>
    </row>
    <row r="130" spans="2:14" x14ac:dyDescent="0.25">
      <c r="F130" s="537" t="s">
        <v>2659</v>
      </c>
    </row>
    <row r="131" spans="2:14" x14ac:dyDescent="0.25">
      <c r="B131" s="407" t="s">
        <v>2627</v>
      </c>
      <c r="C131" s="538"/>
      <c r="D131" s="538"/>
      <c r="E131" s="538"/>
      <c r="F131" s="538">
        <v>0</v>
      </c>
    </row>
    <row r="132" spans="2:14" x14ac:dyDescent="0.25">
      <c r="B132" s="510" t="s">
        <v>146</v>
      </c>
      <c r="C132" s="480"/>
      <c r="D132" s="480"/>
      <c r="E132" s="480"/>
      <c r="F132" s="480">
        <f>SUM(F131:F131)</f>
        <v>0</v>
      </c>
    </row>
    <row r="134" spans="2:14" ht="15.75" x14ac:dyDescent="0.25">
      <c r="B134" s="459" t="s">
        <v>2666</v>
      </c>
    </row>
    <row r="135" spans="2:14" x14ac:dyDescent="0.25">
      <c r="B135" s="535" t="s">
        <v>2324</v>
      </c>
      <c r="C135" s="535"/>
      <c r="D135" s="536"/>
      <c r="E135" s="536"/>
      <c r="F135" s="536"/>
    </row>
    <row r="136" spans="2:14" x14ac:dyDescent="0.25">
      <c r="F136" s="537" t="s">
        <v>2659</v>
      </c>
    </row>
    <row r="137" spans="2:14" x14ac:dyDescent="0.25">
      <c r="B137" s="407" t="s">
        <v>2627</v>
      </c>
      <c r="C137" s="538"/>
      <c r="D137" s="538"/>
      <c r="E137" s="538"/>
      <c r="F137" s="538">
        <v>0</v>
      </c>
    </row>
    <row r="138" spans="2:14" x14ac:dyDescent="0.25">
      <c r="B138" s="510" t="s">
        <v>146</v>
      </c>
      <c r="C138" s="480"/>
      <c r="D138" s="480"/>
      <c r="E138" s="480"/>
      <c r="F138" s="480">
        <f>SUM(F137:F137)</f>
        <v>0</v>
      </c>
    </row>
    <row r="141" spans="2:14" ht="15.75" x14ac:dyDescent="0.25">
      <c r="B141" s="459" t="s">
        <v>2667</v>
      </c>
    </row>
    <row r="142" spans="2:14" x14ac:dyDescent="0.25">
      <c r="B142" s="486" t="s">
        <v>2668</v>
      </c>
      <c r="C142" s="486"/>
      <c r="D142" s="509"/>
      <c r="E142" s="509"/>
      <c r="F142" s="509"/>
      <c r="G142" s="509"/>
      <c r="H142" s="509"/>
      <c r="I142" s="509"/>
      <c r="J142" s="509"/>
      <c r="K142" s="509"/>
      <c r="L142" s="509"/>
      <c r="M142" s="509"/>
      <c r="N142" s="509"/>
    </row>
    <row r="143" spans="2:14" x14ac:dyDescent="0.25">
      <c r="B143" s="407"/>
      <c r="C143" s="407"/>
      <c r="D143" s="407"/>
      <c r="E143" s="407"/>
      <c r="F143" s="407"/>
      <c r="G143" s="407"/>
      <c r="H143" s="407"/>
      <c r="I143" s="407"/>
      <c r="J143" s="407"/>
      <c r="K143" s="407"/>
      <c r="L143" s="407"/>
      <c r="M143" s="407"/>
      <c r="N143" s="407"/>
    </row>
    <row r="144" spans="2:14" x14ac:dyDescent="0.25">
      <c r="B144" s="407" t="s">
        <v>2669</v>
      </c>
      <c r="C144" s="472" t="s">
        <v>2647</v>
      </c>
      <c r="D144" s="472" t="s">
        <v>2504</v>
      </c>
      <c r="E144" s="472" t="s">
        <v>2505</v>
      </c>
      <c r="F144" s="472" t="s">
        <v>2506</v>
      </c>
      <c r="G144" s="472" t="s">
        <v>2507</v>
      </c>
      <c r="H144" s="472" t="s">
        <v>2508</v>
      </c>
      <c r="I144" s="472" t="s">
        <v>2509</v>
      </c>
      <c r="J144" s="472" t="s">
        <v>2510</v>
      </c>
      <c r="K144" s="472" t="s">
        <v>2648</v>
      </c>
      <c r="L144" s="472" t="s">
        <v>2512</v>
      </c>
      <c r="M144" s="472" t="s">
        <v>144</v>
      </c>
      <c r="N144" s="473" t="s">
        <v>146</v>
      </c>
    </row>
    <row r="145" spans="2:14" x14ac:dyDescent="0.25">
      <c r="B145" s="346" t="s">
        <v>2670</v>
      </c>
      <c r="C145" s="533">
        <v>0</v>
      </c>
      <c r="D145" s="533">
        <v>0</v>
      </c>
      <c r="E145" s="533">
        <v>0</v>
      </c>
      <c r="F145" s="533">
        <v>0</v>
      </c>
      <c r="G145" s="533">
        <v>0</v>
      </c>
      <c r="H145" s="533">
        <v>0</v>
      </c>
      <c r="I145" s="533">
        <v>0</v>
      </c>
      <c r="J145" s="533">
        <v>0</v>
      </c>
      <c r="K145" s="533">
        <v>0</v>
      </c>
      <c r="L145" s="533">
        <v>0</v>
      </c>
      <c r="M145" s="533">
        <v>0</v>
      </c>
      <c r="N145" s="533">
        <f>SUM(C145:M145)</f>
        <v>0</v>
      </c>
    </row>
    <row r="146" spans="2:14" x14ac:dyDescent="0.25">
      <c r="B146" s="346" t="s">
        <v>2671</v>
      </c>
      <c r="C146" s="533">
        <v>0</v>
      </c>
      <c r="D146" s="533">
        <v>0</v>
      </c>
      <c r="E146" s="533">
        <v>0</v>
      </c>
      <c r="F146" s="533">
        <v>0</v>
      </c>
      <c r="G146" s="533">
        <v>0</v>
      </c>
      <c r="H146" s="533">
        <v>0</v>
      </c>
      <c r="I146" s="533">
        <v>0</v>
      </c>
      <c r="J146" s="533">
        <v>0</v>
      </c>
      <c r="K146" s="533">
        <v>0</v>
      </c>
      <c r="L146" s="533">
        <v>0</v>
      </c>
      <c r="M146" s="533">
        <v>0</v>
      </c>
      <c r="N146" s="533">
        <f>SUM(C146:M146)</f>
        <v>0</v>
      </c>
    </row>
    <row r="147" spans="2:14" x14ac:dyDescent="0.25">
      <c r="B147" s="346" t="s">
        <v>2672</v>
      </c>
      <c r="C147" s="533">
        <v>0</v>
      </c>
      <c r="D147" s="533">
        <v>0</v>
      </c>
      <c r="E147" s="533">
        <v>0</v>
      </c>
      <c r="F147" s="533">
        <v>0</v>
      </c>
      <c r="G147" s="533">
        <v>0</v>
      </c>
      <c r="H147" s="533">
        <v>0</v>
      </c>
      <c r="I147" s="533">
        <v>0</v>
      </c>
      <c r="J147" s="533">
        <v>0</v>
      </c>
      <c r="K147" s="533">
        <v>0</v>
      </c>
      <c r="L147" s="533">
        <v>0</v>
      </c>
      <c r="M147" s="533">
        <v>0</v>
      </c>
      <c r="N147" s="533">
        <f>SUM(C147:M147)</f>
        <v>0</v>
      </c>
    </row>
    <row r="148" spans="2:14" x14ac:dyDescent="0.25">
      <c r="B148" s="346" t="s">
        <v>2673</v>
      </c>
      <c r="C148" s="533">
        <v>0</v>
      </c>
      <c r="D148" s="533">
        <v>0</v>
      </c>
      <c r="E148" s="533">
        <v>0</v>
      </c>
      <c r="F148" s="533">
        <v>0</v>
      </c>
      <c r="G148" s="533">
        <v>0</v>
      </c>
      <c r="H148" s="533">
        <v>0</v>
      </c>
      <c r="I148" s="533">
        <v>0</v>
      </c>
      <c r="J148" s="533">
        <v>0</v>
      </c>
      <c r="K148" s="533">
        <v>0</v>
      </c>
      <c r="L148" s="533">
        <v>0</v>
      </c>
      <c r="M148" s="533">
        <v>0</v>
      </c>
      <c r="N148" s="533">
        <f>SUM(C148:M148)</f>
        <v>0</v>
      </c>
    </row>
    <row r="149" spans="2:14" x14ac:dyDescent="0.25">
      <c r="B149" s="346" t="s">
        <v>814</v>
      </c>
      <c r="C149" s="533">
        <v>0</v>
      </c>
      <c r="D149" s="533">
        <v>0</v>
      </c>
      <c r="E149" s="533">
        <v>0</v>
      </c>
      <c r="F149" s="533">
        <v>0</v>
      </c>
      <c r="G149" s="533">
        <v>0</v>
      </c>
      <c r="H149" s="533">
        <v>0</v>
      </c>
      <c r="I149" s="533">
        <v>0</v>
      </c>
      <c r="J149" s="533">
        <v>0</v>
      </c>
      <c r="K149" s="533">
        <v>0</v>
      </c>
      <c r="L149" s="533">
        <v>0</v>
      </c>
      <c r="M149" s="533">
        <v>0</v>
      </c>
      <c r="N149" s="533">
        <f>SUM(C149:M149)</f>
        <v>0</v>
      </c>
    </row>
    <row r="150" spans="2:14" x14ac:dyDescent="0.25">
      <c r="B150" s="510" t="s">
        <v>146</v>
      </c>
      <c r="C150" s="480">
        <f t="shared" ref="C150:N150" si="3">SUM(C145:C149)</f>
        <v>0</v>
      </c>
      <c r="D150" s="480">
        <f t="shared" si="3"/>
        <v>0</v>
      </c>
      <c r="E150" s="480">
        <f t="shared" si="3"/>
        <v>0</v>
      </c>
      <c r="F150" s="480">
        <f t="shared" si="3"/>
        <v>0</v>
      </c>
      <c r="G150" s="480">
        <f t="shared" si="3"/>
        <v>0</v>
      </c>
      <c r="H150" s="480">
        <f t="shared" si="3"/>
        <v>0</v>
      </c>
      <c r="I150" s="480">
        <f t="shared" si="3"/>
        <v>0</v>
      </c>
      <c r="J150" s="480">
        <f t="shared" si="3"/>
        <v>0</v>
      </c>
      <c r="K150" s="480">
        <f t="shared" si="3"/>
        <v>0</v>
      </c>
      <c r="L150" s="480">
        <f t="shared" si="3"/>
        <v>0</v>
      </c>
      <c r="M150" s="480">
        <f t="shared" si="3"/>
        <v>0</v>
      </c>
      <c r="N150" s="480">
        <f t="shared" si="3"/>
        <v>0</v>
      </c>
    </row>
    <row r="153" spans="2:14" x14ac:dyDescent="0.25">
      <c r="N153" s="398" t="s">
        <v>2382</v>
      </c>
    </row>
  </sheetData>
  <hyperlinks>
    <hyperlink ref="N153"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7:D61"/>
  <sheetViews>
    <sheetView zoomScale="85" zoomScaleNormal="85" workbookViewId="0"/>
  </sheetViews>
  <sheetFormatPr defaultRowHeight="15" x14ac:dyDescent="0.25"/>
  <cols>
    <col min="1" max="1" width="4.7109375" style="346" customWidth="1"/>
    <col min="2" max="2" width="71.140625" style="346" customWidth="1"/>
    <col min="3" max="3" width="68.140625" style="346" customWidth="1"/>
    <col min="4" max="4" width="80.28515625" style="346" customWidth="1"/>
    <col min="5" max="16384" width="9.140625" style="346"/>
  </cols>
  <sheetData>
    <row r="7" spans="2:4" ht="15.75" x14ac:dyDescent="0.25">
      <c r="B7" s="540" t="s">
        <v>2674</v>
      </c>
      <c r="C7" s="489"/>
      <c r="D7" s="489"/>
    </row>
    <row r="8" spans="2:4" x14ac:dyDescent="0.25">
      <c r="B8" s="541" t="s">
        <v>2340</v>
      </c>
      <c r="C8" s="542" t="s">
        <v>2675</v>
      </c>
      <c r="D8" s="543" t="s">
        <v>2676</v>
      </c>
    </row>
    <row r="9" spans="2:4" x14ac:dyDescent="0.25">
      <c r="B9" s="544"/>
      <c r="C9" s="545"/>
      <c r="D9" s="546"/>
    </row>
    <row r="10" spans="2:4" x14ac:dyDescent="0.25">
      <c r="B10" s="510" t="s">
        <v>2677</v>
      </c>
      <c r="C10" s="517"/>
      <c r="D10" s="517"/>
    </row>
    <row r="11" spans="2:4" ht="30" x14ac:dyDescent="0.25">
      <c r="B11" s="372" t="s">
        <v>2678</v>
      </c>
      <c r="C11" s="372" t="s">
        <v>2679</v>
      </c>
      <c r="D11" s="672"/>
    </row>
    <row r="12" spans="2:4" x14ac:dyDescent="0.25">
      <c r="B12" s="402"/>
      <c r="C12" s="372"/>
      <c r="D12" s="672"/>
    </row>
    <row r="13" spans="2:4" ht="45" x14ac:dyDescent="0.25">
      <c r="B13" s="402"/>
      <c r="C13" s="372" t="s">
        <v>2680</v>
      </c>
      <c r="D13" s="672"/>
    </row>
    <row r="14" spans="2:4" ht="30" x14ac:dyDescent="0.25">
      <c r="B14" s="386" t="s">
        <v>2681</v>
      </c>
      <c r="C14" s="372" t="s">
        <v>2682</v>
      </c>
      <c r="D14" s="672"/>
    </row>
    <row r="15" spans="2:4" x14ac:dyDescent="0.25">
      <c r="B15" s="386"/>
      <c r="C15" s="547" t="s">
        <v>2683</v>
      </c>
      <c r="D15" s="672"/>
    </row>
    <row r="16" spans="2:4" ht="30" x14ac:dyDescent="0.25">
      <c r="B16" s="386" t="s">
        <v>2684</v>
      </c>
      <c r="C16" s="547" t="s">
        <v>2685</v>
      </c>
      <c r="D16" s="672"/>
    </row>
    <row r="17" spans="2:4" x14ac:dyDescent="0.25">
      <c r="B17" s="548"/>
      <c r="C17" s="547" t="s">
        <v>2686</v>
      </c>
      <c r="D17" s="672"/>
    </row>
    <row r="18" spans="2:4" x14ac:dyDescent="0.25">
      <c r="B18" s="548"/>
      <c r="C18" s="547" t="s">
        <v>2687</v>
      </c>
      <c r="D18" s="672"/>
    </row>
    <row r="19" spans="2:4" x14ac:dyDescent="0.25">
      <c r="B19" s="548"/>
      <c r="C19" s="547" t="s">
        <v>2688</v>
      </c>
      <c r="D19" s="672"/>
    </row>
    <row r="20" spans="2:4" x14ac:dyDescent="0.25">
      <c r="B20" s="548"/>
      <c r="C20" s="547" t="s">
        <v>2689</v>
      </c>
      <c r="D20" s="672"/>
    </row>
    <row r="21" spans="2:4" x14ac:dyDescent="0.25">
      <c r="B21" s="548"/>
      <c r="C21" s="547" t="s">
        <v>2690</v>
      </c>
      <c r="D21" s="672"/>
    </row>
    <row r="22" spans="2:4" ht="29.25" x14ac:dyDescent="0.25">
      <c r="B22" s="548"/>
      <c r="C22" s="547" t="s">
        <v>2691</v>
      </c>
      <c r="D22" s="672"/>
    </row>
    <row r="23" spans="2:4" x14ac:dyDescent="0.25">
      <c r="B23" s="548"/>
      <c r="C23" s="547" t="s">
        <v>2692</v>
      </c>
      <c r="D23" s="672"/>
    </row>
    <row r="24" spans="2:4" x14ac:dyDescent="0.25">
      <c r="B24" s="548"/>
      <c r="C24" s="547" t="s">
        <v>2693</v>
      </c>
      <c r="D24" s="672"/>
    </row>
    <row r="25" spans="2:4" x14ac:dyDescent="0.25">
      <c r="B25" s="548"/>
      <c r="C25" s="547" t="s">
        <v>2694</v>
      </c>
      <c r="D25" s="672"/>
    </row>
    <row r="26" spans="2:4" x14ac:dyDescent="0.25">
      <c r="B26" s="548"/>
      <c r="C26" s="547" t="s">
        <v>2695</v>
      </c>
      <c r="D26" s="672"/>
    </row>
    <row r="27" spans="2:4" x14ac:dyDescent="0.25">
      <c r="B27" s="548"/>
      <c r="C27" s="547"/>
      <c r="D27" s="372"/>
    </row>
    <row r="28" spans="2:4" x14ac:dyDescent="0.25">
      <c r="B28" s="510" t="s">
        <v>2696</v>
      </c>
      <c r="C28" s="474"/>
      <c r="D28" s="474"/>
    </row>
    <row r="29" spans="2:4" ht="30" x14ac:dyDescent="0.25">
      <c r="B29" s="671" t="s">
        <v>2697</v>
      </c>
      <c r="C29" s="372" t="s">
        <v>2698</v>
      </c>
      <c r="D29" s="672"/>
    </row>
    <row r="30" spans="2:4" x14ac:dyDescent="0.25">
      <c r="B30" s="671"/>
      <c r="C30" s="372"/>
      <c r="D30" s="672"/>
    </row>
    <row r="31" spans="2:4" ht="30" x14ac:dyDescent="0.25">
      <c r="B31" s="671"/>
      <c r="C31" s="372" t="s">
        <v>2699</v>
      </c>
      <c r="D31" s="672"/>
    </row>
    <row r="32" spans="2:4" x14ac:dyDescent="0.25">
      <c r="B32" s="671"/>
      <c r="C32" s="454"/>
      <c r="D32" s="672"/>
    </row>
    <row r="33" spans="2:4" x14ac:dyDescent="0.25">
      <c r="B33" s="671"/>
      <c r="C33" s="454" t="s">
        <v>2700</v>
      </c>
      <c r="D33" s="672"/>
    </row>
    <row r="34" spans="2:4" ht="30" x14ac:dyDescent="0.25">
      <c r="B34" s="671" t="s">
        <v>2701</v>
      </c>
      <c r="C34" s="372" t="s">
        <v>2702</v>
      </c>
      <c r="D34" s="672"/>
    </row>
    <row r="35" spans="2:4" x14ac:dyDescent="0.25">
      <c r="B35" s="671"/>
      <c r="C35" s="372"/>
      <c r="D35" s="672"/>
    </row>
    <row r="36" spans="2:4" x14ac:dyDescent="0.25">
      <c r="B36" s="671"/>
      <c r="C36" s="454" t="s">
        <v>2703</v>
      </c>
      <c r="D36" s="672"/>
    </row>
    <row r="37" spans="2:4" ht="30" x14ac:dyDescent="0.25">
      <c r="B37" s="671" t="s">
        <v>2704</v>
      </c>
      <c r="C37" s="372" t="s">
        <v>2705</v>
      </c>
      <c r="D37" s="672"/>
    </row>
    <row r="38" spans="2:4" x14ac:dyDescent="0.25">
      <c r="B38" s="671"/>
      <c r="C38" s="372"/>
      <c r="D38" s="672"/>
    </row>
    <row r="39" spans="2:4" x14ac:dyDescent="0.25">
      <c r="B39" s="671"/>
      <c r="C39" s="454" t="s">
        <v>2706</v>
      </c>
      <c r="D39" s="672"/>
    </row>
    <row r="40" spans="2:4" ht="30" x14ac:dyDescent="0.25">
      <c r="B40" s="671" t="s">
        <v>2707</v>
      </c>
      <c r="C40" s="372" t="s">
        <v>2708</v>
      </c>
      <c r="D40" s="672"/>
    </row>
    <row r="41" spans="2:4" x14ac:dyDescent="0.25">
      <c r="B41" s="671"/>
      <c r="C41" s="372"/>
      <c r="D41" s="672"/>
    </row>
    <row r="42" spans="2:4" ht="30" x14ac:dyDescent="0.25">
      <c r="B42" s="671"/>
      <c r="C42" s="454" t="s">
        <v>2709</v>
      </c>
      <c r="D42" s="672"/>
    </row>
    <row r="43" spans="2:4" ht="45" x14ac:dyDescent="0.25">
      <c r="B43" s="549" t="s">
        <v>2710</v>
      </c>
      <c r="C43" s="379" t="s">
        <v>2711</v>
      </c>
      <c r="D43" s="379"/>
    </row>
    <row r="45" spans="2:4" x14ac:dyDescent="0.25">
      <c r="D45" s="398" t="s">
        <v>2382</v>
      </c>
    </row>
    <row r="56" spans="2:4" ht="15" customHeight="1" x14ac:dyDescent="0.25"/>
    <row r="57" spans="2:4" ht="222.75" customHeight="1" x14ac:dyDescent="0.25"/>
    <row r="58" spans="2:4" ht="203.25" customHeight="1" x14ac:dyDescent="0.25">
      <c r="B58" s="386"/>
      <c r="C58" s="550"/>
      <c r="D58" s="550"/>
    </row>
    <row r="59" spans="2:4" ht="15.75" x14ac:dyDescent="0.25">
      <c r="B59" s="551"/>
      <c r="C59" s="552"/>
      <c r="D59" s="552"/>
    </row>
    <row r="61" spans="2:4" x14ac:dyDescent="0.25">
      <c r="D61" s="55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U59"/>
  <sheetViews>
    <sheetView workbookViewId="0"/>
  </sheetViews>
  <sheetFormatPr defaultRowHeight="15" x14ac:dyDescent="0.25"/>
  <cols>
    <col min="1" max="1" width="9.140625" style="259"/>
    <col min="2" max="2" width="40.28515625" style="259" bestFit="1" customWidth="1"/>
    <col min="3" max="16384" width="9.140625" style="259"/>
  </cols>
  <sheetData>
    <row r="1" spans="1:21" x14ac:dyDescent="0.25">
      <c r="A1" s="346"/>
      <c r="B1" s="346"/>
      <c r="C1" s="346"/>
      <c r="D1" s="346"/>
      <c r="E1" s="346"/>
      <c r="F1" s="346"/>
      <c r="G1" s="346"/>
      <c r="H1" s="346"/>
      <c r="I1" s="346"/>
      <c r="J1" s="346"/>
      <c r="K1" s="346"/>
      <c r="L1" s="346"/>
      <c r="M1" s="346"/>
      <c r="N1" s="346"/>
      <c r="O1" s="346"/>
      <c r="P1" s="346"/>
      <c r="Q1" s="346"/>
      <c r="R1" s="346"/>
      <c r="S1" s="346"/>
      <c r="T1" s="346"/>
      <c r="U1" s="346"/>
    </row>
    <row r="2" spans="1:21" x14ac:dyDescent="0.25">
      <c r="A2" s="346"/>
      <c r="B2" s="410"/>
      <c r="C2" s="346"/>
      <c r="D2" s="346"/>
      <c r="E2" s="346"/>
      <c r="F2" s="346"/>
      <c r="G2" s="346"/>
      <c r="H2" s="346"/>
      <c r="I2" s="346"/>
      <c r="J2" s="346"/>
      <c r="K2" s="346"/>
      <c r="L2" s="346"/>
      <c r="M2" s="346"/>
      <c r="N2" s="346"/>
      <c r="O2" s="346"/>
      <c r="P2" s="346"/>
      <c r="Q2" s="346"/>
      <c r="R2" s="346"/>
      <c r="S2" s="346"/>
      <c r="T2" s="346"/>
      <c r="U2" s="346"/>
    </row>
    <row r="3" spans="1:21" ht="15.75" customHeight="1" x14ac:dyDescent="0.25">
      <c r="A3" s="346"/>
      <c r="B3" s="540" t="s">
        <v>2712</v>
      </c>
      <c r="C3" s="489"/>
      <c r="D3" s="489"/>
      <c r="E3" s="489"/>
      <c r="F3" s="489"/>
      <c r="G3" s="489"/>
      <c r="H3" s="489"/>
      <c r="I3" s="489"/>
      <c r="J3" s="489"/>
      <c r="K3" s="489"/>
      <c r="L3" s="489"/>
      <c r="M3" s="489"/>
      <c r="N3" s="489"/>
      <c r="O3" s="489"/>
    </row>
    <row r="4" spans="1:21" ht="15" customHeight="1" x14ac:dyDescent="0.25">
      <c r="A4" s="346"/>
      <c r="B4" s="554" t="s">
        <v>2713</v>
      </c>
      <c r="C4" s="674" t="s">
        <v>2714</v>
      </c>
      <c r="D4" s="674"/>
      <c r="E4" s="674"/>
      <c r="F4" s="674"/>
      <c r="G4" s="674"/>
      <c r="H4" s="674"/>
      <c r="I4" s="674"/>
      <c r="J4" s="674"/>
      <c r="K4" s="674"/>
      <c r="L4" s="674"/>
      <c r="M4" s="674"/>
      <c r="N4" s="674"/>
      <c r="O4" s="674"/>
    </row>
    <row r="5" spans="1:21" ht="15" customHeight="1" x14ac:dyDescent="0.25">
      <c r="A5" s="346"/>
      <c r="B5" s="554"/>
      <c r="C5" s="675" t="s">
        <v>2715</v>
      </c>
      <c r="D5" s="675"/>
      <c r="E5" s="675"/>
      <c r="F5" s="675"/>
      <c r="G5" s="675"/>
      <c r="H5" s="675"/>
      <c r="I5" s="675"/>
      <c r="J5" s="675"/>
      <c r="K5" s="675"/>
      <c r="L5" s="675"/>
      <c r="M5" s="675"/>
      <c r="N5" s="675"/>
      <c r="O5" s="675"/>
    </row>
    <row r="6" spans="1:21" ht="15" customHeight="1" x14ac:dyDescent="0.25">
      <c r="A6" s="346"/>
      <c r="B6" s="555"/>
      <c r="C6" s="556"/>
      <c r="D6" s="556"/>
      <c r="E6" s="489"/>
      <c r="F6" s="489"/>
      <c r="G6" s="489"/>
      <c r="H6" s="489"/>
      <c r="I6" s="489"/>
      <c r="J6" s="489"/>
      <c r="K6" s="489"/>
      <c r="L6" s="489"/>
      <c r="M6" s="489"/>
      <c r="N6" s="489"/>
      <c r="O6" s="489"/>
    </row>
    <row r="7" spans="1:21" ht="15" customHeight="1" x14ac:dyDescent="0.25">
      <c r="A7" s="346"/>
      <c r="B7" s="557" t="s">
        <v>2716</v>
      </c>
      <c r="C7" s="474"/>
      <c r="D7" s="474"/>
      <c r="E7" s="474"/>
      <c r="F7" s="474"/>
      <c r="G7" s="474"/>
      <c r="H7" s="474"/>
      <c r="I7" s="474"/>
      <c r="J7" s="474"/>
      <c r="K7" s="474"/>
      <c r="L7" s="474"/>
      <c r="M7" s="474"/>
      <c r="N7" s="474"/>
      <c r="O7" s="474"/>
    </row>
    <row r="8" spans="1:21" ht="15" customHeight="1" x14ac:dyDescent="0.25">
      <c r="A8" s="346"/>
      <c r="B8" s="372" t="s">
        <v>2717</v>
      </c>
      <c r="C8" s="676"/>
      <c r="D8" s="676"/>
      <c r="E8" s="676"/>
      <c r="F8" s="676"/>
      <c r="G8" s="676"/>
      <c r="H8" s="676"/>
      <c r="I8" s="676"/>
      <c r="J8" s="676"/>
      <c r="K8" s="676"/>
      <c r="L8" s="676"/>
      <c r="M8" s="676"/>
      <c r="N8" s="676"/>
      <c r="O8" s="676"/>
    </row>
    <row r="9" spans="1:21" ht="15" customHeight="1" x14ac:dyDescent="0.25">
      <c r="A9" s="346"/>
      <c r="B9" s="386" t="s">
        <v>2718</v>
      </c>
      <c r="C9" s="677"/>
      <c r="D9" s="677"/>
      <c r="E9" s="677"/>
      <c r="F9" s="677"/>
      <c r="G9" s="677"/>
      <c r="H9" s="677"/>
      <c r="I9" s="677"/>
      <c r="J9" s="677"/>
      <c r="K9" s="677"/>
      <c r="L9" s="677"/>
      <c r="M9" s="677"/>
      <c r="N9" s="677"/>
      <c r="O9" s="677"/>
    </row>
    <row r="10" spans="1:21" x14ac:dyDescent="0.25">
      <c r="A10" s="346"/>
      <c r="B10" s="386"/>
      <c r="C10" s="678"/>
      <c r="D10" s="678"/>
      <c r="E10" s="678"/>
      <c r="F10" s="678"/>
      <c r="G10" s="678"/>
      <c r="H10" s="678"/>
      <c r="I10" s="678"/>
      <c r="J10" s="678"/>
      <c r="K10" s="678"/>
      <c r="L10" s="678"/>
      <c r="M10" s="678"/>
      <c r="N10" s="678"/>
      <c r="O10" s="678"/>
    </row>
    <row r="11" spans="1:21" ht="15.75" customHeight="1" x14ac:dyDescent="0.25">
      <c r="A11" s="346"/>
      <c r="B11" s="557" t="s">
        <v>2719</v>
      </c>
      <c r="C11" s="679" t="s">
        <v>2720</v>
      </c>
      <c r="D11" s="679"/>
      <c r="E11" s="679"/>
      <c r="F11" s="679"/>
      <c r="G11" s="679"/>
      <c r="H11" s="679"/>
      <c r="I11" s="679"/>
      <c r="J11" s="679"/>
      <c r="K11" s="679"/>
      <c r="L11" s="679"/>
      <c r="M11" s="679"/>
      <c r="N11" s="679"/>
      <c r="O11" s="679"/>
    </row>
    <row r="12" spans="1:21" ht="226.5" customHeight="1" x14ac:dyDescent="0.25">
      <c r="A12" s="346"/>
      <c r="B12" s="386" t="s">
        <v>2721</v>
      </c>
      <c r="C12" s="680" t="s">
        <v>2722</v>
      </c>
      <c r="D12" s="681"/>
      <c r="E12" s="681"/>
      <c r="F12" s="681"/>
      <c r="G12" s="681"/>
      <c r="H12" s="681"/>
      <c r="I12" s="681"/>
      <c r="J12" s="681"/>
      <c r="K12" s="681"/>
      <c r="L12" s="681"/>
      <c r="M12" s="681"/>
      <c r="N12" s="681"/>
      <c r="O12" s="682"/>
    </row>
    <row r="13" spans="1:21" x14ac:dyDescent="0.25">
      <c r="A13" s="346"/>
      <c r="B13" s="346"/>
      <c r="C13" s="558"/>
      <c r="D13" s="346"/>
      <c r="E13" s="346"/>
      <c r="F13" s="346"/>
      <c r="G13" s="346"/>
      <c r="H13" s="346"/>
      <c r="I13" s="346"/>
      <c r="J13" s="346"/>
      <c r="K13" s="346"/>
      <c r="L13" s="346"/>
      <c r="M13" s="346"/>
      <c r="N13" s="346"/>
      <c r="O13" s="559"/>
    </row>
    <row r="14" spans="1:21" x14ac:dyDescent="0.25">
      <c r="A14" s="346"/>
      <c r="B14" s="346"/>
      <c r="C14" s="558"/>
      <c r="D14" s="346"/>
      <c r="E14" s="346"/>
      <c r="F14" s="346"/>
      <c r="G14" s="346"/>
      <c r="H14" s="346"/>
      <c r="I14" s="346"/>
      <c r="J14" s="346"/>
      <c r="K14" s="346"/>
      <c r="L14" s="346"/>
      <c r="M14" s="346"/>
      <c r="N14" s="346"/>
      <c r="O14" s="559"/>
    </row>
    <row r="15" spans="1:21" ht="30" x14ac:dyDescent="0.25">
      <c r="A15" s="346"/>
      <c r="B15" s="386" t="s">
        <v>2723</v>
      </c>
      <c r="C15" s="558" t="s">
        <v>2724</v>
      </c>
      <c r="D15" s="346"/>
      <c r="E15" s="346"/>
      <c r="F15" s="346"/>
      <c r="G15" s="346"/>
      <c r="H15" s="346"/>
      <c r="I15" s="346"/>
      <c r="J15" s="346"/>
      <c r="K15" s="346"/>
      <c r="L15" s="346"/>
      <c r="M15" s="346"/>
      <c r="N15" s="346"/>
      <c r="O15" s="559"/>
    </row>
    <row r="16" spans="1:21" x14ac:dyDescent="0.25">
      <c r="A16" s="346"/>
      <c r="B16" s="346"/>
      <c r="C16" s="558"/>
      <c r="D16" s="346"/>
      <c r="E16" s="492"/>
      <c r="F16" s="560"/>
      <c r="G16" s="346"/>
      <c r="H16" s="346"/>
      <c r="I16" s="346"/>
      <c r="J16" s="346"/>
      <c r="K16" s="346"/>
      <c r="L16" s="346"/>
      <c r="M16" s="346"/>
      <c r="N16" s="346"/>
      <c r="O16" s="559"/>
    </row>
    <row r="17" spans="1:15" x14ac:dyDescent="0.25">
      <c r="A17" s="346"/>
      <c r="B17" s="346"/>
      <c r="C17" s="561" t="s">
        <v>2725</v>
      </c>
      <c r="D17" s="346"/>
      <c r="E17" s="492"/>
      <c r="F17" s="560"/>
      <c r="G17" s="346"/>
      <c r="H17" s="346"/>
      <c r="I17" s="346"/>
      <c r="J17" s="346"/>
      <c r="K17" s="346"/>
      <c r="L17" s="346"/>
      <c r="M17" s="346"/>
      <c r="N17" s="346"/>
      <c r="O17" s="559"/>
    </row>
    <row r="18" spans="1:15" x14ac:dyDescent="0.25">
      <c r="A18" s="346"/>
      <c r="B18" s="346"/>
      <c r="C18" s="558" t="s">
        <v>2726</v>
      </c>
      <c r="D18" s="346"/>
      <c r="E18" s="492"/>
      <c r="F18" s="560"/>
      <c r="G18" s="346"/>
      <c r="H18" s="346"/>
      <c r="I18" s="346"/>
      <c r="J18" s="346"/>
      <c r="K18" s="346"/>
      <c r="L18" s="346"/>
      <c r="M18" s="346"/>
      <c r="N18" s="346"/>
      <c r="O18" s="559"/>
    </row>
    <row r="19" spans="1:15" x14ac:dyDescent="0.25">
      <c r="A19" s="346"/>
      <c r="B19" s="346"/>
      <c r="C19" s="558"/>
      <c r="D19" s="346"/>
      <c r="E19" s="492"/>
      <c r="F19" s="560"/>
      <c r="G19" s="346"/>
      <c r="H19" s="346"/>
      <c r="I19" s="346"/>
      <c r="J19" s="346"/>
      <c r="K19" s="346"/>
      <c r="L19" s="346"/>
      <c r="M19" s="346"/>
      <c r="N19" s="346"/>
      <c r="O19" s="559"/>
    </row>
    <row r="20" spans="1:15" x14ac:dyDescent="0.25">
      <c r="A20" s="346"/>
      <c r="B20" s="346"/>
      <c r="C20" s="558"/>
      <c r="D20" s="673" t="s">
        <v>2727</v>
      </c>
      <c r="E20" s="673"/>
      <c r="F20" s="673"/>
      <c r="G20" s="673"/>
      <c r="H20" s="673"/>
      <c r="I20" s="673"/>
      <c r="J20" s="673"/>
      <c r="K20" s="673"/>
      <c r="L20" s="562"/>
      <c r="M20" s="346"/>
      <c r="N20" s="346"/>
      <c r="O20" s="559"/>
    </row>
    <row r="21" spans="1:15" x14ac:dyDescent="0.25">
      <c r="A21" s="346"/>
      <c r="B21" s="346"/>
      <c r="C21" s="558"/>
      <c r="D21" s="346"/>
      <c r="E21" s="346"/>
      <c r="F21" s="346"/>
      <c r="G21" s="346"/>
      <c r="H21" s="346"/>
      <c r="I21" s="346"/>
      <c r="J21" s="346"/>
      <c r="K21" s="346"/>
      <c r="L21" s="346"/>
      <c r="M21" s="346"/>
      <c r="N21" s="346"/>
      <c r="O21" s="559"/>
    </row>
    <row r="22" spans="1:15" ht="15.75" thickBot="1" x14ac:dyDescent="0.3">
      <c r="A22" s="346"/>
      <c r="B22" s="346"/>
      <c r="C22" s="563" t="s">
        <v>2728</v>
      </c>
      <c r="D22" s="564" t="s">
        <v>2729</v>
      </c>
      <c r="E22" s="564" t="s">
        <v>2730</v>
      </c>
      <c r="F22" s="564" t="s">
        <v>2731</v>
      </c>
      <c r="G22" s="564" t="s">
        <v>2732</v>
      </c>
      <c r="H22" s="564" t="s">
        <v>2733</v>
      </c>
      <c r="I22" s="564" t="s">
        <v>2734</v>
      </c>
      <c r="J22" s="564" t="s">
        <v>2735</v>
      </c>
      <c r="K22" s="564" t="s">
        <v>2736</v>
      </c>
      <c r="L22" s="564" t="s">
        <v>2737</v>
      </c>
      <c r="M22" s="346"/>
      <c r="N22" s="346"/>
      <c r="O22" s="559"/>
    </row>
    <row r="23" spans="1:15" x14ac:dyDescent="0.25">
      <c r="A23" s="346"/>
      <c r="B23" s="346"/>
      <c r="C23" s="565">
        <v>266666.66666666669</v>
      </c>
      <c r="D23" s="560">
        <v>266666.66666666669</v>
      </c>
      <c r="E23" s="560">
        <v>266666.66666666669</v>
      </c>
      <c r="F23" s="560">
        <v>133333.33333333334</v>
      </c>
      <c r="G23" s="560">
        <v>66666.666666666672</v>
      </c>
      <c r="H23" s="492" t="s">
        <v>2738</v>
      </c>
      <c r="I23" s="492" t="s">
        <v>2738</v>
      </c>
      <c r="J23" s="492" t="s">
        <v>2738</v>
      </c>
      <c r="K23" s="492" t="s">
        <v>2738</v>
      </c>
      <c r="L23" s="492" t="s">
        <v>2738</v>
      </c>
      <c r="M23" s="346"/>
      <c r="N23" s="346"/>
      <c r="O23" s="559"/>
    </row>
    <row r="24" spans="1:15" x14ac:dyDescent="0.25">
      <c r="A24" s="346"/>
      <c r="B24" s="346"/>
      <c r="C24" s="565"/>
      <c r="D24" s="560"/>
      <c r="E24" s="560"/>
      <c r="F24" s="560"/>
      <c r="G24" s="560"/>
      <c r="H24" s="492"/>
      <c r="I24" s="492"/>
      <c r="J24" s="492"/>
      <c r="K24" s="492"/>
      <c r="L24" s="492"/>
      <c r="M24" s="346"/>
      <c r="N24" s="346"/>
      <c r="O24" s="559"/>
    </row>
    <row r="25" spans="1:15" x14ac:dyDescent="0.25">
      <c r="A25" s="346"/>
      <c r="B25" s="346"/>
      <c r="C25" s="565"/>
      <c r="D25" s="560"/>
      <c r="E25" s="560"/>
      <c r="F25" s="560"/>
      <c r="G25" s="560"/>
      <c r="H25" s="492"/>
      <c r="I25" s="492"/>
      <c r="J25" s="492"/>
      <c r="K25" s="492"/>
      <c r="L25" s="492"/>
      <c r="M25" s="346"/>
      <c r="N25" s="346"/>
      <c r="O25" s="559"/>
    </row>
    <row r="26" spans="1:15" x14ac:dyDescent="0.25">
      <c r="A26" s="346"/>
      <c r="B26" s="346"/>
      <c r="C26" s="565"/>
      <c r="D26" s="560"/>
      <c r="E26" s="560"/>
      <c r="F26" s="560"/>
      <c r="G26" s="560"/>
      <c r="H26" s="492"/>
      <c r="I26" s="492"/>
      <c r="J26" s="492"/>
      <c r="K26" s="492"/>
      <c r="L26" s="492"/>
      <c r="M26" s="346"/>
      <c r="N26" s="346"/>
      <c r="O26" s="559"/>
    </row>
    <row r="27" spans="1:15" x14ac:dyDescent="0.25">
      <c r="A27" s="346"/>
      <c r="B27" s="346"/>
      <c r="C27" s="558" t="s">
        <v>2739</v>
      </c>
      <c r="D27" s="560"/>
      <c r="E27" s="560"/>
      <c r="F27" s="560"/>
      <c r="G27" s="560"/>
      <c r="H27" s="492"/>
      <c r="I27" s="492"/>
      <c r="J27" s="492"/>
      <c r="K27" s="492"/>
      <c r="L27" s="492"/>
      <c r="M27" s="346"/>
      <c r="N27" s="346"/>
      <c r="O27" s="559"/>
    </row>
    <row r="28" spans="1:15" x14ac:dyDescent="0.25">
      <c r="A28" s="346"/>
      <c r="B28" s="346"/>
      <c r="C28" s="558"/>
      <c r="D28" s="560"/>
      <c r="E28" s="560"/>
      <c r="F28" s="560"/>
      <c r="G28" s="560"/>
      <c r="H28" s="492"/>
      <c r="I28" s="492"/>
      <c r="J28" s="492"/>
      <c r="K28" s="492"/>
      <c r="L28" s="492"/>
      <c r="M28" s="346"/>
      <c r="N28" s="346"/>
      <c r="O28" s="559"/>
    </row>
    <row r="29" spans="1:15" x14ac:dyDescent="0.25">
      <c r="A29" s="346"/>
      <c r="B29" s="346"/>
      <c r="C29" s="561" t="s">
        <v>2725</v>
      </c>
      <c r="D29" s="346"/>
      <c r="E29" s="346"/>
      <c r="F29" s="346"/>
      <c r="G29" s="346"/>
      <c r="H29" s="346"/>
      <c r="I29" s="346"/>
      <c r="J29" s="346"/>
      <c r="K29" s="346"/>
      <c r="L29" s="346"/>
      <c r="M29" s="346"/>
      <c r="N29" s="346"/>
      <c r="O29" s="559"/>
    </row>
    <row r="30" spans="1:15" x14ac:dyDescent="0.25">
      <c r="A30" s="346"/>
      <c r="B30" s="346"/>
      <c r="C30" s="558" t="s">
        <v>2740</v>
      </c>
      <c r="D30" s="346"/>
      <c r="E30" s="346"/>
      <c r="F30" s="346"/>
      <c r="G30" s="346"/>
      <c r="H30" s="346"/>
      <c r="I30" s="346"/>
      <c r="J30" s="346"/>
      <c r="K30" s="346"/>
      <c r="L30" s="346"/>
      <c r="M30" s="346"/>
      <c r="N30" s="346"/>
      <c r="O30" s="559"/>
    </row>
    <row r="31" spans="1:15" x14ac:dyDescent="0.25">
      <c r="A31" s="346"/>
      <c r="B31" s="346"/>
      <c r="C31" s="558" t="s">
        <v>2741</v>
      </c>
      <c r="D31" s="566"/>
      <c r="E31" s="566"/>
      <c r="F31" s="566"/>
      <c r="G31" s="566"/>
      <c r="H31" s="566"/>
      <c r="I31" s="566"/>
      <c r="J31" s="566"/>
      <c r="K31" s="566"/>
      <c r="L31" s="566"/>
      <c r="M31" s="346"/>
      <c r="N31" s="346"/>
      <c r="O31" s="559"/>
    </row>
    <row r="32" spans="1:15" x14ac:dyDescent="0.25">
      <c r="A32" s="346"/>
      <c r="B32" s="346"/>
      <c r="C32" s="561"/>
      <c r="D32" s="566"/>
      <c r="E32" s="566"/>
      <c r="F32" s="566"/>
      <c r="G32" s="566"/>
      <c r="H32" s="566"/>
      <c r="I32" s="566"/>
      <c r="J32" s="566"/>
      <c r="K32" s="566"/>
      <c r="L32" s="566"/>
      <c r="M32" s="346"/>
      <c r="N32" s="346"/>
      <c r="O32" s="559"/>
    </row>
    <row r="33" spans="1:15" x14ac:dyDescent="0.25">
      <c r="A33" s="346"/>
      <c r="B33" s="346"/>
      <c r="C33" s="558"/>
      <c r="D33" s="673" t="s">
        <v>2727</v>
      </c>
      <c r="E33" s="673"/>
      <c r="F33" s="673"/>
      <c r="G33" s="673"/>
      <c r="H33" s="673"/>
      <c r="I33" s="673"/>
      <c r="J33" s="673"/>
      <c r="K33" s="673"/>
      <c r="L33" s="562"/>
      <c r="M33" s="346"/>
      <c r="N33" s="346"/>
      <c r="O33" s="559"/>
    </row>
    <row r="34" spans="1:15" x14ac:dyDescent="0.25">
      <c r="A34" s="346"/>
      <c r="B34" s="346"/>
      <c r="C34" s="558"/>
      <c r="D34" s="346"/>
      <c r="E34" s="346"/>
      <c r="F34" s="346"/>
      <c r="G34" s="346"/>
      <c r="H34" s="346"/>
      <c r="I34" s="346"/>
      <c r="J34" s="346"/>
      <c r="K34" s="346"/>
      <c r="L34" s="346"/>
      <c r="M34" s="346"/>
      <c r="N34" s="346"/>
      <c r="O34" s="559"/>
    </row>
    <row r="35" spans="1:15" ht="15.75" thickBot="1" x14ac:dyDescent="0.3">
      <c r="A35" s="346"/>
      <c r="B35" s="346"/>
      <c r="C35" s="563" t="s">
        <v>2728</v>
      </c>
      <c r="D35" s="564" t="s">
        <v>2729</v>
      </c>
      <c r="E35" s="564" t="s">
        <v>2730</v>
      </c>
      <c r="F35" s="564" t="s">
        <v>2731</v>
      </c>
      <c r="G35" s="564" t="s">
        <v>2732</v>
      </c>
      <c r="H35" s="564" t="s">
        <v>2733</v>
      </c>
      <c r="I35" s="564" t="s">
        <v>2734</v>
      </c>
      <c r="J35" s="564" t="s">
        <v>2735</v>
      </c>
      <c r="K35" s="564" t="s">
        <v>2736</v>
      </c>
      <c r="L35" s="564" t="s">
        <v>2737</v>
      </c>
      <c r="M35" s="346"/>
      <c r="N35" s="346"/>
      <c r="O35" s="559"/>
    </row>
    <row r="36" spans="1:15" x14ac:dyDescent="0.25">
      <c r="A36" s="346"/>
      <c r="B36" s="346"/>
      <c r="C36" s="567" t="s">
        <v>2738</v>
      </c>
      <c r="D36" s="492" t="s">
        <v>2738</v>
      </c>
      <c r="E36" s="568">
        <v>571428.57142857148</v>
      </c>
      <c r="F36" s="568">
        <v>285714.28571428574</v>
      </c>
      <c r="G36" s="568">
        <v>142857.14285714287</v>
      </c>
      <c r="H36" s="492" t="s">
        <v>2738</v>
      </c>
      <c r="I36" s="492" t="s">
        <v>2738</v>
      </c>
      <c r="J36" s="492" t="s">
        <v>2738</v>
      </c>
      <c r="K36" s="492" t="s">
        <v>2738</v>
      </c>
      <c r="L36" s="492" t="s">
        <v>2738</v>
      </c>
      <c r="M36" s="346"/>
      <c r="N36" s="346"/>
      <c r="O36" s="559"/>
    </row>
    <row r="37" spans="1:15" x14ac:dyDescent="0.25">
      <c r="A37" s="346"/>
      <c r="B37" s="346"/>
      <c r="C37" s="558"/>
      <c r="D37" s="346"/>
      <c r="E37" s="346"/>
      <c r="F37" s="346"/>
      <c r="G37" s="346"/>
      <c r="H37" s="346"/>
      <c r="I37" s="346"/>
      <c r="J37" s="346"/>
      <c r="K37" s="346"/>
      <c r="L37" s="346"/>
      <c r="M37" s="346"/>
      <c r="N37" s="346"/>
      <c r="O37" s="559"/>
    </row>
    <row r="38" spans="1:15" x14ac:dyDescent="0.25">
      <c r="A38" s="346"/>
      <c r="B38" s="346"/>
      <c r="C38" s="558"/>
      <c r="D38" s="346"/>
      <c r="E38" s="346"/>
      <c r="F38" s="346"/>
      <c r="G38" s="346"/>
      <c r="H38" s="346"/>
      <c r="I38" s="346"/>
      <c r="J38" s="346"/>
      <c r="K38" s="346"/>
      <c r="L38" s="346"/>
      <c r="M38" s="346"/>
      <c r="N38" s="346"/>
      <c r="O38" s="559"/>
    </row>
    <row r="39" spans="1:15" x14ac:dyDescent="0.25">
      <c r="A39" s="346"/>
      <c r="B39" s="346"/>
      <c r="C39" s="558" t="s">
        <v>2742</v>
      </c>
      <c r="D39" s="346"/>
      <c r="E39" s="346"/>
      <c r="F39" s="346"/>
      <c r="G39" s="346"/>
      <c r="H39" s="346"/>
      <c r="I39" s="346"/>
      <c r="J39" s="346"/>
      <c r="K39" s="346"/>
      <c r="L39" s="346"/>
      <c r="M39" s="346"/>
      <c r="N39" s="346"/>
      <c r="O39" s="559"/>
    </row>
    <row r="40" spans="1:15" x14ac:dyDescent="0.25">
      <c r="A40" s="346"/>
      <c r="B40" s="346"/>
      <c r="C40" s="558"/>
      <c r="D40" s="346"/>
      <c r="E40" s="346"/>
      <c r="F40" s="346"/>
      <c r="G40" s="346"/>
      <c r="H40" s="346"/>
      <c r="I40" s="346"/>
      <c r="J40" s="346"/>
      <c r="K40" s="346"/>
      <c r="L40" s="346"/>
      <c r="M40" s="346"/>
      <c r="N40" s="346"/>
      <c r="O40" s="559"/>
    </row>
    <row r="41" spans="1:15" x14ac:dyDescent="0.25">
      <c r="A41" s="346"/>
      <c r="B41" s="346"/>
      <c r="C41" s="561" t="s">
        <v>2725</v>
      </c>
      <c r="D41" s="346"/>
      <c r="E41" s="346"/>
      <c r="F41" s="346"/>
      <c r="G41" s="346"/>
      <c r="H41" s="346"/>
      <c r="I41" s="346"/>
      <c r="J41" s="346"/>
      <c r="K41" s="346"/>
      <c r="L41" s="346"/>
      <c r="M41" s="346"/>
      <c r="N41" s="346"/>
      <c r="O41" s="559"/>
    </row>
    <row r="42" spans="1:15" x14ac:dyDescent="0.25">
      <c r="A42" s="346"/>
      <c r="B42" s="346"/>
      <c r="C42" s="558" t="s">
        <v>2743</v>
      </c>
      <c r="D42" s="346"/>
      <c r="E42" s="346"/>
      <c r="F42" s="346"/>
      <c r="G42" s="346"/>
      <c r="H42" s="346"/>
      <c r="I42" s="346"/>
      <c r="J42" s="346"/>
      <c r="K42" s="346"/>
      <c r="L42" s="346"/>
      <c r="M42" s="346"/>
      <c r="N42" s="346"/>
      <c r="O42" s="559"/>
    </row>
    <row r="43" spans="1:15" x14ac:dyDescent="0.25">
      <c r="A43" s="346"/>
      <c r="B43" s="346"/>
      <c r="C43" s="558" t="s">
        <v>2744</v>
      </c>
      <c r="D43" s="566"/>
      <c r="E43" s="566"/>
      <c r="F43" s="566"/>
      <c r="G43" s="566"/>
      <c r="H43" s="566"/>
      <c r="I43" s="566"/>
      <c r="J43" s="566"/>
      <c r="K43" s="566"/>
      <c r="L43" s="566"/>
      <c r="M43" s="346"/>
      <c r="N43" s="346"/>
      <c r="O43" s="559"/>
    </row>
    <row r="44" spans="1:15" x14ac:dyDescent="0.25">
      <c r="A44" s="346"/>
      <c r="B44" s="346"/>
      <c r="C44" s="558"/>
      <c r="D44" s="566"/>
      <c r="E44" s="566"/>
      <c r="F44" s="566"/>
      <c r="G44" s="566"/>
      <c r="H44" s="566"/>
      <c r="I44" s="566"/>
      <c r="J44" s="566"/>
      <c r="K44" s="566"/>
      <c r="L44" s="566"/>
      <c r="M44" s="346"/>
      <c r="N44" s="346"/>
      <c r="O44" s="559"/>
    </row>
    <row r="45" spans="1:15" x14ac:dyDescent="0.25">
      <c r="A45" s="346"/>
      <c r="B45" s="346"/>
      <c r="C45" s="558"/>
      <c r="D45" s="346"/>
      <c r="E45" s="492"/>
      <c r="F45" s="492"/>
      <c r="G45" s="566"/>
      <c r="H45" s="566"/>
      <c r="I45" s="566"/>
      <c r="J45" s="566"/>
      <c r="K45" s="566"/>
      <c r="L45" s="566"/>
      <c r="M45" s="346"/>
      <c r="N45" s="346"/>
      <c r="O45" s="559"/>
    </row>
    <row r="46" spans="1:15" x14ac:dyDescent="0.25">
      <c r="A46" s="346"/>
      <c r="B46" s="346"/>
      <c r="C46" s="561"/>
      <c r="D46" s="566"/>
      <c r="E46" s="566"/>
      <c r="F46" s="566"/>
      <c r="G46" s="566"/>
      <c r="H46" s="566"/>
      <c r="I46" s="566"/>
      <c r="J46" s="566"/>
      <c r="K46" s="566"/>
      <c r="L46" s="566"/>
      <c r="M46" s="346"/>
      <c r="N46" s="346"/>
      <c r="O46" s="559"/>
    </row>
    <row r="47" spans="1:15" x14ac:dyDescent="0.25">
      <c r="A47" s="346"/>
      <c r="B47" s="346"/>
      <c r="C47" s="558"/>
      <c r="D47" s="673" t="s">
        <v>2745</v>
      </c>
      <c r="E47" s="673"/>
      <c r="F47" s="673"/>
      <c r="G47" s="673"/>
      <c r="H47" s="673"/>
      <c r="I47" s="673"/>
      <c r="J47" s="673"/>
      <c r="K47" s="673"/>
      <c r="L47" s="562"/>
      <c r="M47" s="346"/>
      <c r="N47" s="346"/>
      <c r="O47" s="559"/>
    </row>
    <row r="48" spans="1:15" x14ac:dyDescent="0.25">
      <c r="A48" s="346"/>
      <c r="B48" s="346"/>
      <c r="C48" s="558"/>
      <c r="D48" s="346"/>
      <c r="E48" s="346"/>
      <c r="F48" s="346"/>
      <c r="G48" s="346"/>
      <c r="H48" s="346"/>
      <c r="I48" s="346"/>
      <c r="J48" s="346"/>
      <c r="K48" s="346"/>
      <c r="L48" s="346"/>
      <c r="M48" s="346"/>
      <c r="N48" s="346"/>
      <c r="O48" s="559"/>
    </row>
    <row r="49" spans="1:15" ht="15.75" thickBot="1" x14ac:dyDescent="0.3">
      <c r="A49" s="346"/>
      <c r="B49" s="346"/>
      <c r="C49" s="563" t="s">
        <v>2728</v>
      </c>
      <c r="D49" s="564" t="s">
        <v>2729</v>
      </c>
      <c r="E49" s="564" t="s">
        <v>2730</v>
      </c>
      <c r="F49" s="564" t="s">
        <v>2731</v>
      </c>
      <c r="G49" s="564" t="s">
        <v>2732</v>
      </c>
      <c r="H49" s="564" t="s">
        <v>2733</v>
      </c>
      <c r="I49" s="564" t="s">
        <v>2734</v>
      </c>
      <c r="J49" s="564" t="s">
        <v>2735</v>
      </c>
      <c r="K49" s="564" t="s">
        <v>2736</v>
      </c>
      <c r="L49" s="564" t="s">
        <v>2737</v>
      </c>
      <c r="M49" s="346"/>
      <c r="N49" s="346"/>
      <c r="O49" s="559"/>
    </row>
    <row r="50" spans="1:15" x14ac:dyDescent="0.25">
      <c r="A50" s="346"/>
      <c r="B50" s="346"/>
      <c r="C50" s="567" t="s">
        <v>2738</v>
      </c>
      <c r="D50" s="492" t="s">
        <v>2738</v>
      </c>
      <c r="E50" s="492" t="s">
        <v>2738</v>
      </c>
      <c r="F50" s="492" t="s">
        <v>2738</v>
      </c>
      <c r="G50" s="560">
        <v>1000000</v>
      </c>
      <c r="H50" s="492" t="s">
        <v>2738</v>
      </c>
      <c r="I50" s="492" t="s">
        <v>2738</v>
      </c>
      <c r="J50" s="492" t="s">
        <v>2738</v>
      </c>
      <c r="K50" s="492" t="s">
        <v>2738</v>
      </c>
      <c r="L50" s="492" t="s">
        <v>2738</v>
      </c>
      <c r="M50" s="346"/>
      <c r="N50" s="346"/>
      <c r="O50" s="559"/>
    </row>
    <row r="51" spans="1:15" x14ac:dyDescent="0.25">
      <c r="A51" s="346"/>
      <c r="B51" s="346"/>
      <c r="C51" s="558"/>
      <c r="D51" s="346"/>
      <c r="E51" s="346"/>
      <c r="F51" s="346"/>
      <c r="G51" s="346"/>
      <c r="H51" s="346"/>
      <c r="I51" s="346"/>
      <c r="J51" s="346"/>
      <c r="K51" s="346"/>
      <c r="L51" s="346"/>
      <c r="M51" s="346"/>
      <c r="N51" s="346"/>
      <c r="O51" s="559"/>
    </row>
    <row r="52" spans="1:15" ht="15.75" thickBot="1" x14ac:dyDescent="0.3">
      <c r="A52" s="346"/>
      <c r="B52" s="569"/>
      <c r="C52" s="570"/>
      <c r="D52" s="569"/>
      <c r="E52" s="569"/>
      <c r="F52" s="569"/>
      <c r="G52" s="569"/>
      <c r="H52" s="569"/>
      <c r="I52" s="569"/>
      <c r="J52" s="569"/>
      <c r="K52" s="569"/>
      <c r="L52" s="569"/>
      <c r="M52" s="569"/>
      <c r="N52" s="569"/>
      <c r="O52" s="571"/>
    </row>
    <row r="53" spans="1:15" x14ac:dyDescent="0.25">
      <c r="A53" s="346"/>
      <c r="B53" s="346"/>
      <c r="C53" s="346"/>
      <c r="D53" s="346"/>
      <c r="E53" s="346"/>
      <c r="F53" s="346"/>
      <c r="G53" s="346"/>
      <c r="H53" s="346"/>
      <c r="I53" s="346"/>
      <c r="J53" s="346"/>
      <c r="K53" s="346"/>
      <c r="L53" s="346"/>
      <c r="M53" s="346"/>
      <c r="N53" s="346"/>
      <c r="O53" s="346"/>
    </row>
    <row r="54" spans="1:15" x14ac:dyDescent="0.25">
      <c r="A54" s="346"/>
      <c r="B54" s="346"/>
      <c r="C54" s="346"/>
      <c r="D54" s="346"/>
      <c r="E54" s="346"/>
      <c r="F54" s="346"/>
      <c r="G54" s="346"/>
      <c r="H54" s="346"/>
      <c r="I54" s="346"/>
      <c r="J54" s="346"/>
      <c r="K54" s="346"/>
      <c r="L54" s="346"/>
      <c r="M54" s="346"/>
      <c r="N54" s="346"/>
      <c r="O54" s="346"/>
    </row>
    <row r="55" spans="1:15" x14ac:dyDescent="0.25">
      <c r="A55" s="346"/>
      <c r="B55" s="346"/>
      <c r="C55" s="346"/>
      <c r="D55" s="346"/>
      <c r="E55" s="346"/>
      <c r="F55" s="346"/>
      <c r="G55" s="346"/>
      <c r="H55" s="346"/>
      <c r="I55" s="346"/>
      <c r="J55" s="346"/>
      <c r="K55" s="346"/>
      <c r="L55" s="346"/>
      <c r="M55" s="346"/>
      <c r="N55" s="346"/>
      <c r="O55" s="398" t="s">
        <v>2382</v>
      </c>
    </row>
    <row r="56" spans="1:15" x14ac:dyDescent="0.25">
      <c r="A56" s="346"/>
      <c r="B56" s="346"/>
      <c r="C56" s="346"/>
      <c r="D56" s="346"/>
      <c r="E56" s="346"/>
      <c r="F56" s="346"/>
      <c r="G56" s="346"/>
      <c r="H56" s="346"/>
      <c r="I56" s="346"/>
      <c r="J56" s="346"/>
      <c r="K56" s="346"/>
      <c r="L56" s="346"/>
      <c r="M56" s="346"/>
      <c r="N56" s="346"/>
      <c r="O56" s="346"/>
    </row>
    <row r="57" spans="1:15" x14ac:dyDescent="0.25">
      <c r="A57" s="346"/>
      <c r="B57" s="346"/>
      <c r="C57" s="346"/>
      <c r="D57" s="346"/>
      <c r="E57" s="346"/>
      <c r="F57" s="346"/>
      <c r="G57" s="346"/>
      <c r="H57" s="346"/>
      <c r="I57" s="346"/>
      <c r="J57" s="346"/>
      <c r="K57" s="346"/>
      <c r="L57" s="346"/>
      <c r="M57" s="346"/>
      <c r="N57" s="346"/>
      <c r="O57" s="346"/>
    </row>
    <row r="58" spans="1:15" x14ac:dyDescent="0.25">
      <c r="A58" s="346"/>
      <c r="B58" s="346"/>
      <c r="C58" s="346"/>
      <c r="D58" s="346"/>
      <c r="E58" s="346"/>
      <c r="F58" s="346"/>
      <c r="G58" s="346"/>
      <c r="H58" s="346"/>
      <c r="I58" s="346"/>
      <c r="J58" s="346"/>
      <c r="K58" s="346"/>
      <c r="L58" s="346"/>
      <c r="M58" s="346"/>
      <c r="N58" s="346"/>
      <c r="O58" s="346"/>
    </row>
    <row r="59" spans="1:15" x14ac:dyDescent="0.25">
      <c r="A59" s="346"/>
      <c r="B59" s="346"/>
      <c r="C59" s="346"/>
      <c r="D59" s="346"/>
      <c r="E59" s="346"/>
      <c r="F59" s="346"/>
      <c r="G59" s="346"/>
      <c r="H59" s="346"/>
      <c r="I59" s="346"/>
      <c r="J59" s="346"/>
      <c r="K59" s="346"/>
      <c r="L59" s="346"/>
      <c r="M59" s="346"/>
      <c r="N59" s="346"/>
      <c r="O59" s="346"/>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D74"/>
  <sheetViews>
    <sheetView zoomScale="85" zoomScaleNormal="85" workbookViewId="0"/>
  </sheetViews>
  <sheetFormatPr defaultRowHeight="15" x14ac:dyDescent="0.25"/>
  <cols>
    <col min="1" max="1" width="4.7109375" style="346" customWidth="1"/>
    <col min="2" max="2" width="71.140625" style="346" customWidth="1"/>
    <col min="3" max="3" width="68.140625" style="346" customWidth="1"/>
    <col min="4" max="4" width="80.28515625" style="346" customWidth="1"/>
    <col min="5" max="16384" width="9.140625" style="346"/>
  </cols>
  <sheetData>
    <row r="1" spans="2:4" s="572" customFormat="1" x14ac:dyDescent="0.25"/>
    <row r="2" spans="2:4" s="572" customFormat="1" x14ac:dyDescent="0.25"/>
    <row r="3" spans="2:4" s="572" customFormat="1" x14ac:dyDescent="0.25"/>
    <row r="4" spans="2:4" s="572" customFormat="1" x14ac:dyDescent="0.25"/>
    <row r="5" spans="2:4" s="572" customFormat="1" x14ac:dyDescent="0.25"/>
    <row r="6" spans="2:4" s="572" customFormat="1" ht="16.5" thickBot="1" x14ac:dyDescent="0.3">
      <c r="B6" s="573" t="s">
        <v>2746</v>
      </c>
    </row>
    <row r="7" spans="2:4" s="572" customFormat="1" ht="15.75" thickBot="1" x14ac:dyDescent="0.3">
      <c r="B7" s="574" t="s">
        <v>2343</v>
      </c>
      <c r="C7" s="685" t="s">
        <v>2675</v>
      </c>
      <c r="D7" s="686"/>
    </row>
    <row r="8" spans="2:4" s="572" customFormat="1" ht="15.75" thickBot="1" x14ac:dyDescent="0.3">
      <c r="B8" s="575" t="s">
        <v>2747</v>
      </c>
      <c r="C8" s="687"/>
      <c r="D8" s="688"/>
    </row>
    <row r="9" spans="2:4" s="572" customFormat="1" x14ac:dyDescent="0.25">
      <c r="B9" s="576" t="s">
        <v>2352</v>
      </c>
      <c r="C9" s="689" t="s">
        <v>2748</v>
      </c>
      <c r="D9" s="690"/>
    </row>
    <row r="10" spans="2:4" s="572" customFormat="1" x14ac:dyDescent="0.25">
      <c r="B10" s="577" t="s">
        <v>2353</v>
      </c>
      <c r="C10" s="683" t="s">
        <v>2749</v>
      </c>
      <c r="D10" s="684"/>
    </row>
    <row r="11" spans="2:4" s="572" customFormat="1" x14ac:dyDescent="0.25">
      <c r="B11" s="577" t="s">
        <v>2355</v>
      </c>
      <c r="C11" s="683" t="s">
        <v>2750</v>
      </c>
      <c r="D11" s="684"/>
    </row>
    <row r="12" spans="2:4" s="572" customFormat="1" x14ac:dyDescent="0.25">
      <c r="B12" s="577" t="s">
        <v>2356</v>
      </c>
      <c r="C12" s="683" t="s">
        <v>2751</v>
      </c>
      <c r="D12" s="684"/>
    </row>
    <row r="13" spans="2:4" s="572" customFormat="1" x14ac:dyDescent="0.25">
      <c r="B13" s="577" t="s">
        <v>2357</v>
      </c>
      <c r="C13" s="683" t="s">
        <v>2752</v>
      </c>
      <c r="D13" s="684"/>
    </row>
    <row r="14" spans="2:4" s="572" customFormat="1" x14ac:dyDescent="0.25">
      <c r="B14" s="577" t="s">
        <v>2358</v>
      </c>
      <c r="C14" s="683" t="s">
        <v>2753</v>
      </c>
      <c r="D14" s="684"/>
    </row>
    <row r="15" spans="2:4" s="572" customFormat="1" x14ac:dyDescent="0.25">
      <c r="B15" s="577" t="s">
        <v>2359</v>
      </c>
      <c r="C15" s="691" t="s">
        <v>2754</v>
      </c>
      <c r="D15" s="692"/>
    </row>
    <row r="16" spans="2:4" s="572" customFormat="1" x14ac:dyDescent="0.25">
      <c r="B16" s="577" t="s">
        <v>2360</v>
      </c>
      <c r="C16" s="683" t="s">
        <v>2755</v>
      </c>
      <c r="D16" s="684"/>
    </row>
    <row r="17" spans="2:4" s="572" customFormat="1" x14ac:dyDescent="0.25">
      <c r="B17" s="578" t="s">
        <v>2361</v>
      </c>
      <c r="C17" s="683" t="s">
        <v>2756</v>
      </c>
      <c r="D17" s="684"/>
    </row>
    <row r="18" spans="2:4" s="572" customFormat="1" ht="30" customHeight="1" x14ac:dyDescent="0.25">
      <c r="B18" s="577" t="s">
        <v>2362</v>
      </c>
      <c r="C18" s="693" t="s">
        <v>2757</v>
      </c>
      <c r="D18" s="694"/>
    </row>
    <row r="19" spans="2:4" s="572" customFormat="1" x14ac:dyDescent="0.25">
      <c r="B19" s="579" t="s">
        <v>2364</v>
      </c>
      <c r="C19" s="683" t="s">
        <v>2758</v>
      </c>
      <c r="D19" s="684"/>
    </row>
    <row r="20" spans="2:4" s="572" customFormat="1" x14ac:dyDescent="0.25">
      <c r="B20" s="577" t="s">
        <v>2366</v>
      </c>
      <c r="C20" s="683" t="s">
        <v>2759</v>
      </c>
      <c r="D20" s="684"/>
    </row>
    <row r="21" spans="2:4" s="572" customFormat="1" x14ac:dyDescent="0.25">
      <c r="B21" s="577" t="s">
        <v>2380</v>
      </c>
      <c r="C21" s="683" t="s">
        <v>2760</v>
      </c>
      <c r="D21" s="684"/>
    </row>
    <row r="22" spans="2:4" s="572" customFormat="1" ht="30.75" thickBot="1" x14ac:dyDescent="0.3">
      <c r="B22" s="580" t="s">
        <v>2381</v>
      </c>
      <c r="C22" s="695" t="s">
        <v>2761</v>
      </c>
      <c r="D22" s="696"/>
    </row>
    <row r="23" spans="2:4" s="572" customFormat="1" ht="15.75" thickBot="1" x14ac:dyDescent="0.3">
      <c r="B23" s="581"/>
      <c r="C23" s="582"/>
      <c r="D23" s="583"/>
    </row>
    <row r="24" spans="2:4" s="572" customFormat="1" ht="15.75" thickBot="1" x14ac:dyDescent="0.3">
      <c r="B24" s="574" t="s">
        <v>2343</v>
      </c>
      <c r="C24" s="697" t="s">
        <v>2675</v>
      </c>
      <c r="D24" s="698"/>
    </row>
    <row r="25" spans="2:4" s="572" customFormat="1" ht="15.75" thickBot="1" x14ac:dyDescent="0.3">
      <c r="B25" s="575" t="s">
        <v>2762</v>
      </c>
      <c r="C25" s="699"/>
      <c r="D25" s="700"/>
    </row>
    <row r="26" spans="2:4" s="572" customFormat="1" x14ac:dyDescent="0.25">
      <c r="B26" s="584" t="s">
        <v>2385</v>
      </c>
      <c r="C26" s="701" t="s">
        <v>2763</v>
      </c>
      <c r="D26" s="702"/>
    </row>
    <row r="27" spans="2:4" s="572" customFormat="1" x14ac:dyDescent="0.25">
      <c r="B27" s="585" t="s">
        <v>2386</v>
      </c>
      <c r="C27" s="703" t="s">
        <v>2764</v>
      </c>
      <c r="D27" s="704"/>
    </row>
    <row r="28" spans="2:4" s="572" customFormat="1" x14ac:dyDescent="0.25">
      <c r="B28" s="585" t="s">
        <v>2765</v>
      </c>
      <c r="C28" s="693" t="s">
        <v>2766</v>
      </c>
      <c r="D28" s="694"/>
    </row>
    <row r="29" spans="2:4" s="572" customFormat="1" x14ac:dyDescent="0.25">
      <c r="B29" s="585" t="s">
        <v>2767</v>
      </c>
      <c r="C29" s="683" t="s">
        <v>2768</v>
      </c>
      <c r="D29" s="684"/>
    </row>
    <row r="30" spans="2:4" s="572" customFormat="1" x14ac:dyDescent="0.25">
      <c r="B30" s="585" t="s">
        <v>2393</v>
      </c>
      <c r="C30" s="703" t="s">
        <v>2769</v>
      </c>
      <c r="D30" s="704"/>
    </row>
    <row r="31" spans="2:4" s="572" customFormat="1" x14ac:dyDescent="0.25">
      <c r="B31" s="585" t="s">
        <v>2394</v>
      </c>
      <c r="C31" s="703" t="s">
        <v>2770</v>
      </c>
      <c r="D31" s="704"/>
    </row>
    <row r="32" spans="2:4" s="572" customFormat="1" ht="15.75" thickBot="1" x14ac:dyDescent="0.3">
      <c r="B32" s="586" t="s">
        <v>2771</v>
      </c>
      <c r="C32" s="705" t="s">
        <v>2772</v>
      </c>
      <c r="D32" s="706"/>
    </row>
    <row r="33" spans="1:4" s="572" customFormat="1" ht="15.75" thickBot="1" x14ac:dyDescent="0.3">
      <c r="B33" s="587"/>
      <c r="C33" s="588"/>
      <c r="D33" s="589"/>
    </row>
    <row r="34" spans="1:4" s="572" customFormat="1" ht="15.75" thickBot="1" x14ac:dyDescent="0.3">
      <c r="A34" s="590"/>
      <c r="B34" s="574" t="s">
        <v>2343</v>
      </c>
      <c r="C34" s="591" t="s">
        <v>2675</v>
      </c>
      <c r="D34" s="592" t="s">
        <v>2773</v>
      </c>
    </row>
    <row r="35" spans="1:4" s="572" customFormat="1" ht="15.75" thickBot="1" x14ac:dyDescent="0.3">
      <c r="A35" s="590"/>
      <c r="B35" s="575" t="s">
        <v>2774</v>
      </c>
      <c r="C35" s="593"/>
      <c r="D35" s="594" t="s">
        <v>2775</v>
      </c>
    </row>
    <row r="36" spans="1:4" s="572" customFormat="1" ht="90.75" customHeight="1" x14ac:dyDescent="0.25">
      <c r="A36" s="590"/>
      <c r="B36" s="595" t="s">
        <v>2470</v>
      </c>
      <c r="C36" s="596" t="s">
        <v>2776</v>
      </c>
      <c r="D36" s="597"/>
    </row>
    <row r="37" spans="1:4" s="572" customFormat="1" ht="285" customHeight="1" thickBot="1" x14ac:dyDescent="0.3">
      <c r="A37" s="590"/>
      <c r="B37" s="598" t="s">
        <v>2471</v>
      </c>
      <c r="C37" s="599" t="s">
        <v>2777</v>
      </c>
      <c r="D37" s="600"/>
    </row>
    <row r="38" spans="1:4" s="572" customFormat="1" ht="15.75" thickBot="1" x14ac:dyDescent="0.3">
      <c r="B38" s="601"/>
      <c r="C38" s="589"/>
      <c r="D38" s="589"/>
    </row>
    <row r="39" spans="1:4" s="572" customFormat="1" ht="15.75" thickBot="1" x14ac:dyDescent="0.3">
      <c r="B39" s="574" t="s">
        <v>2343</v>
      </c>
      <c r="C39" s="685" t="s">
        <v>2675</v>
      </c>
      <c r="D39" s="686"/>
    </row>
    <row r="40" spans="1:4" s="572" customFormat="1" ht="15.75" thickBot="1" x14ac:dyDescent="0.3">
      <c r="B40" s="575" t="s">
        <v>2778</v>
      </c>
      <c r="C40" s="687"/>
      <c r="D40" s="688"/>
    </row>
    <row r="41" spans="1:4" s="572" customFormat="1" ht="75" customHeight="1" x14ac:dyDescent="0.25">
      <c r="B41" s="602" t="s">
        <v>2476</v>
      </c>
      <c r="C41" s="709" t="s">
        <v>2779</v>
      </c>
      <c r="D41" s="710"/>
    </row>
    <row r="42" spans="1:4" s="572" customFormat="1" ht="32.25" customHeight="1" x14ac:dyDescent="0.25">
      <c r="B42" s="603" t="s">
        <v>2477</v>
      </c>
      <c r="C42" s="707" t="s">
        <v>2780</v>
      </c>
      <c r="D42" s="708"/>
    </row>
    <row r="43" spans="1:4" s="572" customFormat="1" ht="15.75" thickBot="1" x14ac:dyDescent="0.3">
      <c r="B43" s="598" t="s">
        <v>2478</v>
      </c>
      <c r="C43" s="711" t="s">
        <v>2781</v>
      </c>
      <c r="D43" s="712"/>
    </row>
    <row r="44" spans="1:4" s="572" customFormat="1" ht="15.75" thickBot="1" x14ac:dyDescent="0.3">
      <c r="B44" s="604"/>
      <c r="C44" s="605"/>
      <c r="D44" s="589"/>
    </row>
    <row r="45" spans="1:4" s="572" customFormat="1" ht="15.75" thickBot="1" x14ac:dyDescent="0.3">
      <c r="B45" s="574" t="s">
        <v>2343</v>
      </c>
      <c r="C45" s="685" t="s">
        <v>2675</v>
      </c>
      <c r="D45" s="686"/>
    </row>
    <row r="46" spans="1:4" s="572" customFormat="1" ht="15.75" thickBot="1" x14ac:dyDescent="0.3">
      <c r="B46" s="575" t="s">
        <v>2782</v>
      </c>
      <c r="C46" s="713"/>
      <c r="D46" s="714"/>
    </row>
    <row r="47" spans="1:4" s="572" customFormat="1" x14ac:dyDescent="0.25">
      <c r="B47" s="606" t="s">
        <v>2484</v>
      </c>
      <c r="C47" s="715" t="s">
        <v>2783</v>
      </c>
      <c r="D47" s="716"/>
    </row>
    <row r="48" spans="1:4" s="572" customFormat="1" x14ac:dyDescent="0.25">
      <c r="B48" s="607" t="s">
        <v>2485</v>
      </c>
      <c r="C48" s="707" t="s">
        <v>2784</v>
      </c>
      <c r="D48" s="708"/>
    </row>
    <row r="49" spans="2:4" s="572" customFormat="1" x14ac:dyDescent="0.25">
      <c r="B49" s="603" t="s">
        <v>2486</v>
      </c>
      <c r="C49" s="715" t="s">
        <v>2785</v>
      </c>
      <c r="D49" s="716"/>
    </row>
    <row r="50" spans="2:4" s="572" customFormat="1" x14ac:dyDescent="0.25">
      <c r="B50" s="603" t="s">
        <v>2487</v>
      </c>
      <c r="C50" s="707" t="s">
        <v>2786</v>
      </c>
      <c r="D50" s="708"/>
    </row>
    <row r="51" spans="2:4" s="572" customFormat="1" x14ac:dyDescent="0.25">
      <c r="B51" s="603" t="s">
        <v>2488</v>
      </c>
      <c r="C51" s="707" t="s">
        <v>2787</v>
      </c>
      <c r="D51" s="708"/>
    </row>
    <row r="52" spans="2:4" s="572" customFormat="1" x14ac:dyDescent="0.25">
      <c r="B52" s="603" t="s">
        <v>2489</v>
      </c>
      <c r="C52" s="707" t="s">
        <v>2788</v>
      </c>
      <c r="D52" s="708"/>
    </row>
    <row r="53" spans="2:4" s="572" customFormat="1" x14ac:dyDescent="0.25">
      <c r="B53" s="603" t="s">
        <v>2490</v>
      </c>
      <c r="C53" s="707" t="s">
        <v>2789</v>
      </c>
      <c r="D53" s="708"/>
    </row>
    <row r="54" spans="2:4" s="572" customFormat="1" x14ac:dyDescent="0.25">
      <c r="B54" s="603" t="s">
        <v>808</v>
      </c>
      <c r="C54" s="707" t="s">
        <v>2790</v>
      </c>
      <c r="D54" s="708"/>
    </row>
    <row r="55" spans="2:4" s="572" customFormat="1" x14ac:dyDescent="0.25">
      <c r="B55" s="603" t="s">
        <v>2491</v>
      </c>
      <c r="C55" s="707" t="s">
        <v>2791</v>
      </c>
      <c r="D55" s="708"/>
    </row>
    <row r="56" spans="2:4" s="572" customFormat="1" ht="15.75" thickBot="1" x14ac:dyDescent="0.3">
      <c r="B56" s="608" t="s">
        <v>144</v>
      </c>
      <c r="C56" s="711" t="s">
        <v>2792</v>
      </c>
      <c r="D56" s="712"/>
    </row>
    <row r="57" spans="2:4" s="572" customFormat="1" ht="15.75" thickBot="1" x14ac:dyDescent="0.3"/>
    <row r="58" spans="2:4" s="572" customFormat="1" ht="15.75" thickBot="1" x14ac:dyDescent="0.3">
      <c r="B58" s="609" t="s">
        <v>2343</v>
      </c>
      <c r="C58" s="610" t="s">
        <v>2675</v>
      </c>
      <c r="D58" s="611"/>
    </row>
    <row r="59" spans="2:4" s="572" customFormat="1" ht="15.75" thickBot="1" x14ac:dyDescent="0.3">
      <c r="B59" s="574" t="s">
        <v>2793</v>
      </c>
      <c r="C59" s="612"/>
      <c r="D59" s="613"/>
    </row>
    <row r="60" spans="2:4" s="572" customFormat="1" x14ac:dyDescent="0.25">
      <c r="B60" s="614" t="s">
        <v>2581</v>
      </c>
      <c r="C60" s="709" t="s">
        <v>2794</v>
      </c>
      <c r="D60" s="710"/>
    </row>
    <row r="61" spans="2:4" s="572" customFormat="1" x14ac:dyDescent="0.25">
      <c r="B61" s="615" t="s">
        <v>2599</v>
      </c>
      <c r="C61" s="719" t="s">
        <v>2795</v>
      </c>
      <c r="D61" s="720"/>
    </row>
    <row r="62" spans="2:4" s="572" customFormat="1" x14ac:dyDescent="0.25">
      <c r="B62" s="615" t="s">
        <v>2600</v>
      </c>
      <c r="C62" s="707" t="s">
        <v>2796</v>
      </c>
      <c r="D62" s="708"/>
    </row>
    <row r="63" spans="2:4" s="572" customFormat="1" ht="15" customHeight="1" x14ac:dyDescent="0.25">
      <c r="B63" s="615" t="s">
        <v>2588</v>
      </c>
      <c r="C63" s="707" t="s">
        <v>2797</v>
      </c>
      <c r="D63" s="708"/>
    </row>
    <row r="64" spans="2:4" s="572" customFormat="1" ht="15" customHeight="1" x14ac:dyDescent="0.25">
      <c r="B64" s="615" t="s">
        <v>2593</v>
      </c>
      <c r="C64" s="707" t="s">
        <v>2798</v>
      </c>
      <c r="D64" s="708"/>
    </row>
    <row r="65" spans="1:4" s="572" customFormat="1" x14ac:dyDescent="0.25">
      <c r="B65" s="615" t="s">
        <v>2594</v>
      </c>
      <c r="C65" s="707" t="s">
        <v>2799</v>
      </c>
      <c r="D65" s="708"/>
    </row>
    <row r="66" spans="1:4" s="572" customFormat="1" ht="15.75" thickBot="1" x14ac:dyDescent="0.3">
      <c r="B66" s="608" t="s">
        <v>144</v>
      </c>
      <c r="C66" s="711" t="s">
        <v>2800</v>
      </c>
      <c r="D66" s="712"/>
    </row>
    <row r="67" spans="1:4" s="572" customFormat="1" ht="15.75" thickBot="1" x14ac:dyDescent="0.3"/>
    <row r="68" spans="1:4" s="572" customFormat="1" ht="15.75" thickBot="1" x14ac:dyDescent="0.3">
      <c r="B68" s="574" t="s">
        <v>2343</v>
      </c>
      <c r="C68" s="685" t="s">
        <v>2675</v>
      </c>
      <c r="D68" s="686"/>
    </row>
    <row r="69" spans="1:4" s="572" customFormat="1" ht="15.75" thickBot="1" x14ac:dyDescent="0.3">
      <c r="B69" s="575" t="s">
        <v>2801</v>
      </c>
      <c r="C69" s="687"/>
      <c r="D69" s="688"/>
    </row>
    <row r="70" spans="1:4" s="572" customFormat="1" ht="15.75" thickBot="1" x14ac:dyDescent="0.3">
      <c r="B70" s="616" t="s">
        <v>2802</v>
      </c>
      <c r="C70" s="721" t="s">
        <v>2803</v>
      </c>
      <c r="D70" s="722"/>
    </row>
    <row r="71" spans="1:4" s="572" customFormat="1" ht="15.75" thickBot="1" x14ac:dyDescent="0.3">
      <c r="B71" s="604"/>
      <c r="C71" s="589"/>
      <c r="D71" s="589"/>
    </row>
    <row r="72" spans="1:4" s="572" customFormat="1" ht="15.75" thickBot="1" x14ac:dyDescent="0.3">
      <c r="A72" s="590"/>
      <c r="B72" s="574" t="s">
        <v>2804</v>
      </c>
      <c r="C72" s="717" t="s">
        <v>2805</v>
      </c>
      <c r="D72" s="718"/>
    </row>
    <row r="73" spans="1:4" s="572" customFormat="1" ht="30.75" thickBot="1" x14ac:dyDescent="0.3">
      <c r="A73" s="590"/>
      <c r="B73" s="617" t="s">
        <v>2806</v>
      </c>
      <c r="C73" s="618" t="s">
        <v>2807</v>
      </c>
      <c r="D73" s="618"/>
    </row>
    <row r="74" spans="1:4" x14ac:dyDescent="0.25">
      <c r="D74" s="398" t="s">
        <v>2382</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50:D50"/>
    <mergeCell ref="C51:D51"/>
    <mergeCell ref="C52:D52"/>
    <mergeCell ref="C53:D53"/>
    <mergeCell ref="C39:D40"/>
    <mergeCell ref="C20:D20"/>
    <mergeCell ref="C21:D21"/>
    <mergeCell ref="C22:D22"/>
    <mergeCell ref="C24:D25"/>
    <mergeCell ref="C26:D26"/>
    <mergeCell ref="C27:D27"/>
    <mergeCell ref="C28:D28"/>
    <mergeCell ref="C29:D29"/>
    <mergeCell ref="C30:D30"/>
    <mergeCell ref="C31:D31"/>
    <mergeCell ref="C32:D32"/>
    <mergeCell ref="C19:D19"/>
    <mergeCell ref="C7:D8"/>
    <mergeCell ref="C9:D9"/>
    <mergeCell ref="C10:D10"/>
    <mergeCell ref="C11:D11"/>
    <mergeCell ref="C12:D12"/>
    <mergeCell ref="C13:D13"/>
    <mergeCell ref="C14:D14"/>
    <mergeCell ref="C15:D15"/>
    <mergeCell ref="C16:D16"/>
    <mergeCell ref="C17:D17"/>
    <mergeCell ref="C18:D18"/>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49" t="s">
        <v>1703</v>
      </c>
      <c r="F6" s="649"/>
      <c r="G6" s="649"/>
      <c r="H6" s="7"/>
      <c r="I6" s="7"/>
      <c r="J6" s="8"/>
    </row>
    <row r="7" spans="2:10" ht="26.25" x14ac:dyDescent="0.25">
      <c r="B7" s="6"/>
      <c r="C7" s="7"/>
      <c r="D7" s="7"/>
      <c r="E7" s="7"/>
      <c r="F7" s="12" t="s">
        <v>537</v>
      </c>
      <c r="G7" s="7"/>
      <c r="H7" s="7"/>
      <c r="I7" s="7"/>
      <c r="J7" s="8"/>
    </row>
    <row r="8" spans="2:10" ht="26.25" x14ac:dyDescent="0.25">
      <c r="B8" s="6"/>
      <c r="C8" s="7"/>
      <c r="D8" s="7"/>
      <c r="E8" s="7"/>
      <c r="F8" s="12" t="s">
        <v>2818</v>
      </c>
      <c r="G8" s="7"/>
      <c r="H8" s="7"/>
      <c r="I8" s="7"/>
      <c r="J8" s="8"/>
    </row>
    <row r="9" spans="2:10" ht="21" x14ac:dyDescent="0.25">
      <c r="B9" s="6"/>
      <c r="C9" s="7"/>
      <c r="D9" s="7"/>
      <c r="E9" s="7"/>
      <c r="F9" s="13" t="s">
        <v>2836</v>
      </c>
      <c r="G9" s="7"/>
      <c r="H9" s="7"/>
      <c r="I9" s="7"/>
      <c r="J9" s="8"/>
    </row>
    <row r="10" spans="2:10" ht="21" x14ac:dyDescent="0.25">
      <c r="B10" s="6"/>
      <c r="C10" s="7"/>
      <c r="D10" s="7"/>
      <c r="E10" s="7"/>
      <c r="F10" s="13" t="s">
        <v>2827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652" t="s">
        <v>15</v>
      </c>
      <c r="E24" s="648" t="s">
        <v>16</v>
      </c>
      <c r="F24" s="648"/>
      <c r="G24" s="648"/>
      <c r="H24" s="648"/>
      <c r="I24" s="7"/>
      <c r="J24" s="8"/>
    </row>
    <row r="25" spans="2:10" x14ac:dyDescent="0.25">
      <c r="B25" s="6"/>
      <c r="C25" s="7"/>
      <c r="D25" s="7"/>
      <c r="E25" s="16"/>
      <c r="F25" s="16"/>
      <c r="G25" s="16"/>
      <c r="H25" s="7"/>
      <c r="I25" s="7"/>
      <c r="J25" s="8"/>
    </row>
    <row r="26" spans="2:10" x14ac:dyDescent="0.25">
      <c r="B26" s="6"/>
      <c r="C26" s="7"/>
      <c r="D26" s="652" t="s">
        <v>17</v>
      </c>
      <c r="E26" s="648"/>
      <c r="F26" s="648"/>
      <c r="G26" s="648"/>
      <c r="H26" s="648"/>
      <c r="I26" s="7"/>
      <c r="J26" s="8"/>
    </row>
    <row r="27" spans="2:10" x14ac:dyDescent="0.25">
      <c r="B27" s="6"/>
      <c r="C27" s="7"/>
      <c r="D27" s="17"/>
      <c r="E27" s="17"/>
      <c r="F27" s="17"/>
      <c r="G27" s="17"/>
      <c r="H27" s="17"/>
      <c r="I27" s="7"/>
      <c r="J27" s="8"/>
    </row>
    <row r="28" spans="2:10" x14ac:dyDescent="0.25">
      <c r="B28" s="6"/>
      <c r="C28" s="7"/>
      <c r="D28" s="652" t="s">
        <v>18</v>
      </c>
      <c r="E28" s="648" t="s">
        <v>16</v>
      </c>
      <c r="F28" s="648"/>
      <c r="G28" s="648"/>
      <c r="H28" s="648"/>
      <c r="I28" s="7"/>
      <c r="J28" s="8"/>
    </row>
    <row r="29" spans="2:10" x14ac:dyDescent="0.25">
      <c r="B29" s="6"/>
      <c r="C29" s="7"/>
      <c r="D29" s="17"/>
      <c r="E29" s="17"/>
      <c r="F29" s="17"/>
      <c r="G29" s="17"/>
      <c r="H29" s="17"/>
      <c r="I29" s="7"/>
      <c r="J29" s="8"/>
    </row>
    <row r="30" spans="2:10" x14ac:dyDescent="0.25">
      <c r="B30" s="6"/>
      <c r="C30" s="7"/>
      <c r="D30" s="652" t="s">
        <v>19</v>
      </c>
      <c r="E30" s="648" t="s">
        <v>16</v>
      </c>
      <c r="F30" s="648"/>
      <c r="G30" s="648"/>
      <c r="H30" s="648"/>
      <c r="I30" s="7"/>
      <c r="J30" s="8"/>
    </row>
    <row r="31" spans="2:10" x14ac:dyDescent="0.25">
      <c r="B31" s="6"/>
      <c r="C31" s="7"/>
      <c r="D31" s="17"/>
      <c r="E31" s="17"/>
      <c r="F31" s="17"/>
      <c r="G31" s="17"/>
      <c r="H31" s="17"/>
      <c r="I31" s="7"/>
      <c r="J31" s="8"/>
    </row>
    <row r="32" spans="2:10" x14ac:dyDescent="0.25">
      <c r="B32" s="6"/>
      <c r="C32" s="7"/>
      <c r="D32" s="652" t="s">
        <v>20</v>
      </c>
      <c r="E32" s="648" t="s">
        <v>16</v>
      </c>
      <c r="F32" s="648"/>
      <c r="G32" s="648"/>
      <c r="H32" s="648"/>
      <c r="I32" s="7"/>
      <c r="J32" s="8"/>
    </row>
    <row r="33" spans="1:18" x14ac:dyDescent="0.25">
      <c r="B33" s="6"/>
      <c r="C33" s="7"/>
      <c r="D33" s="16"/>
      <c r="E33" s="16"/>
      <c r="F33" s="16"/>
      <c r="G33" s="16"/>
      <c r="H33" s="16"/>
      <c r="I33" s="7"/>
      <c r="J33" s="8"/>
    </row>
    <row r="34" spans="1:18" x14ac:dyDescent="0.25">
      <c r="B34" s="6"/>
      <c r="C34" s="7"/>
      <c r="D34" s="652" t="s">
        <v>21</v>
      </c>
      <c r="E34" s="648" t="s">
        <v>16</v>
      </c>
      <c r="F34" s="648"/>
      <c r="G34" s="648"/>
      <c r="H34" s="648"/>
      <c r="I34" s="7"/>
      <c r="J34" s="8"/>
    </row>
    <row r="35" spans="1:18" x14ac:dyDescent="0.25">
      <c r="B35" s="6"/>
      <c r="C35" s="7"/>
      <c r="D35" s="7"/>
      <c r="E35" s="7"/>
      <c r="F35" s="7"/>
      <c r="G35" s="7"/>
      <c r="H35" s="7"/>
      <c r="I35" s="7"/>
      <c r="J35" s="8"/>
    </row>
    <row r="36" spans="1:18" x14ac:dyDescent="0.25">
      <c r="B36" s="6"/>
      <c r="C36" s="7"/>
      <c r="D36" s="650" t="s">
        <v>22</v>
      </c>
      <c r="E36" s="651"/>
      <c r="F36" s="651"/>
      <c r="G36" s="651"/>
      <c r="H36" s="651"/>
      <c r="I36" s="7"/>
      <c r="J36" s="8"/>
    </row>
    <row r="37" spans="1:18" x14ac:dyDescent="0.25">
      <c r="B37" s="6"/>
      <c r="C37" s="7"/>
      <c r="D37" s="7"/>
      <c r="E37" s="7"/>
      <c r="F37" s="15"/>
      <c r="G37" s="7"/>
      <c r="H37" s="7"/>
      <c r="I37" s="7"/>
      <c r="J37" s="8"/>
    </row>
    <row r="38" spans="1:18" x14ac:dyDescent="0.25">
      <c r="B38" s="6"/>
      <c r="C38" s="7"/>
      <c r="D38" s="650" t="s">
        <v>1177</v>
      </c>
      <c r="E38" s="651"/>
      <c r="F38" s="651"/>
      <c r="G38" s="651"/>
      <c r="H38" s="651"/>
      <c r="I38" s="7"/>
      <c r="J38" s="8"/>
    </row>
    <row r="39" spans="1:18" x14ac:dyDescent="0.25">
      <c r="B39" s="6"/>
      <c r="C39" s="7"/>
      <c r="D39" s="137"/>
      <c r="E39" s="137"/>
      <c r="F39" s="137"/>
      <c r="G39" s="137"/>
      <c r="H39" s="137"/>
      <c r="I39" s="7"/>
      <c r="J39" s="8"/>
    </row>
    <row r="40" spans="1:18" s="259" customFormat="1" x14ac:dyDescent="0.25">
      <c r="A40" s="2"/>
      <c r="B40" s="6"/>
      <c r="C40" s="7"/>
      <c r="D40" s="647" t="s">
        <v>2148</v>
      </c>
      <c r="E40" s="648" t="s">
        <v>16</v>
      </c>
      <c r="F40" s="648"/>
      <c r="G40" s="648"/>
      <c r="H40" s="648"/>
      <c r="I40" s="7"/>
      <c r="J40" s="8"/>
      <c r="K40" s="2"/>
      <c r="L40" s="2"/>
      <c r="M40" s="2"/>
      <c r="N40" s="2"/>
      <c r="O40" s="2"/>
      <c r="P40" s="2"/>
      <c r="Q40" s="2"/>
      <c r="R40" s="2"/>
    </row>
    <row r="41" spans="1:18" s="259" customFormat="1" x14ac:dyDescent="0.25">
      <c r="A41" s="2"/>
      <c r="B41" s="6"/>
      <c r="C41" s="7"/>
      <c r="D41" s="7"/>
      <c r="E41" s="328"/>
      <c r="F41" s="328"/>
      <c r="G41" s="328"/>
      <c r="H41" s="328"/>
      <c r="I41" s="7"/>
      <c r="J41" s="8"/>
      <c r="K41" s="2"/>
      <c r="L41" s="2"/>
      <c r="M41" s="2"/>
      <c r="N41" s="2"/>
      <c r="O41" s="2"/>
      <c r="P41" s="2"/>
      <c r="Q41" s="2"/>
      <c r="R41" s="2"/>
    </row>
    <row r="42" spans="1:18" s="259" customFormat="1" x14ac:dyDescent="0.25">
      <c r="A42" s="2"/>
      <c r="B42" s="6"/>
      <c r="C42" s="7"/>
      <c r="D42" s="647" t="s">
        <v>2256</v>
      </c>
      <c r="E42" s="648"/>
      <c r="F42" s="648"/>
      <c r="G42" s="648"/>
      <c r="H42" s="64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723" t="s">
        <v>1176</v>
      </c>
      <c r="B1" s="723"/>
    </row>
    <row r="2" spans="1:13" ht="31.5" x14ac:dyDescent="0.25">
      <c r="A2" s="180" t="s">
        <v>1175</v>
      </c>
      <c r="B2" s="180"/>
      <c r="C2" s="64"/>
      <c r="D2" s="64"/>
      <c r="E2" s="64"/>
      <c r="F2" s="188" t="s">
        <v>1702</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tr">
        <f>+'B1. HTT Mortgage Assets'!C3</f>
        <v>DKK</v>
      </c>
      <c r="D4" s="67"/>
      <c r="E4" s="67"/>
      <c r="F4" s="64"/>
      <c r="G4" s="64"/>
      <c r="H4" s="64"/>
      <c r="I4" s="77" t="s">
        <v>1168</v>
      </c>
      <c r="J4" s="117" t="s">
        <v>850</v>
      </c>
      <c r="L4" s="64"/>
      <c r="M4" s="64"/>
    </row>
    <row r="5" spans="1:13" ht="15.75" thickBot="1" x14ac:dyDescent="0.3">
      <c r="H5" s="64"/>
      <c r="I5" s="135" t="s">
        <v>852</v>
      </c>
      <c r="J5" s="66" t="s">
        <v>853</v>
      </c>
      <c r="L5" s="64"/>
      <c r="M5" s="64"/>
    </row>
    <row r="6" spans="1:13" ht="18.75" x14ac:dyDescent="0.25">
      <c r="A6" s="70"/>
      <c r="B6" s="71" t="s">
        <v>1077</v>
      </c>
      <c r="C6" s="70"/>
      <c r="E6" s="72"/>
      <c r="F6" s="72"/>
      <c r="G6" s="72"/>
      <c r="H6" s="64"/>
      <c r="I6" s="135" t="s">
        <v>855</v>
      </c>
      <c r="J6" s="66" t="s">
        <v>856</v>
      </c>
      <c r="L6" s="64"/>
      <c r="M6" s="64"/>
    </row>
    <row r="7" spans="1:13" x14ac:dyDescent="0.25">
      <c r="B7" s="74" t="s">
        <v>1174</v>
      </c>
      <c r="H7" s="64"/>
      <c r="I7" s="135" t="s">
        <v>858</v>
      </c>
      <c r="J7" s="66" t="s">
        <v>859</v>
      </c>
      <c r="L7" s="64"/>
      <c r="M7" s="64"/>
    </row>
    <row r="8" spans="1:13" x14ac:dyDescent="0.25">
      <c r="B8" s="74" t="s">
        <v>1090</v>
      </c>
      <c r="H8" s="64"/>
      <c r="I8" s="135" t="s">
        <v>1166</v>
      </c>
      <c r="J8" s="66" t="s">
        <v>1167</v>
      </c>
      <c r="L8" s="64"/>
      <c r="M8" s="64"/>
    </row>
    <row r="9" spans="1:13" ht="15.75" thickBot="1" x14ac:dyDescent="0.3">
      <c r="B9" s="75" t="s">
        <v>1112</v>
      </c>
      <c r="H9" s="64"/>
      <c r="L9" s="64"/>
      <c r="M9" s="64"/>
    </row>
    <row r="10" spans="1:13" x14ac:dyDescent="0.25">
      <c r="B10" s="76"/>
      <c r="H10" s="64"/>
      <c r="I10" s="136" t="s">
        <v>1170</v>
      </c>
      <c r="L10" s="64"/>
      <c r="M10" s="64"/>
    </row>
    <row r="11" spans="1:13" x14ac:dyDescent="0.25">
      <c r="B11" s="76"/>
      <c r="H11" s="64"/>
      <c r="I11" s="136" t="s">
        <v>1172</v>
      </c>
      <c r="L11" s="64"/>
      <c r="M11" s="64"/>
    </row>
    <row r="12" spans="1:13" ht="37.5" x14ac:dyDescent="0.25">
      <c r="A12" s="77" t="s">
        <v>81</v>
      </c>
      <c r="B12" s="77" t="s">
        <v>1158</v>
      </c>
      <c r="C12" s="78"/>
      <c r="D12" s="78"/>
      <c r="E12" s="78"/>
      <c r="F12" s="78"/>
      <c r="G12" s="78"/>
      <c r="H12" s="64"/>
      <c r="L12" s="64"/>
      <c r="M12" s="64"/>
    </row>
    <row r="13" spans="1:13" ht="15" customHeight="1" x14ac:dyDescent="0.25">
      <c r="A13" s="85"/>
      <c r="B13" s="86" t="s">
        <v>1089</v>
      </c>
      <c r="C13" s="85" t="s">
        <v>1157</v>
      </c>
      <c r="D13" s="85" t="s">
        <v>1169</v>
      </c>
      <c r="E13" s="87"/>
      <c r="F13" s="88"/>
      <c r="G13" s="88"/>
      <c r="H13" s="64"/>
      <c r="L13" s="64"/>
      <c r="M13" s="64"/>
    </row>
    <row r="14" spans="1:13" x14ac:dyDescent="0.25">
      <c r="A14" s="66" t="s">
        <v>1078</v>
      </c>
      <c r="B14" s="83" t="s">
        <v>1043</v>
      </c>
      <c r="C14" s="265" t="s">
        <v>856</v>
      </c>
      <c r="D14" s="265" t="s">
        <v>856</v>
      </c>
      <c r="E14" s="72"/>
      <c r="F14" s="72"/>
      <c r="G14" s="72"/>
      <c r="H14" s="64"/>
      <c r="L14" s="64"/>
      <c r="M14" s="64"/>
    </row>
    <row r="15" spans="1:13" ht="30" x14ac:dyDescent="0.25">
      <c r="A15" s="66" t="s">
        <v>1079</v>
      </c>
      <c r="B15" s="83" t="s">
        <v>430</v>
      </c>
      <c r="C15" s="265" t="s">
        <v>2818</v>
      </c>
      <c r="D15" s="265" t="s">
        <v>2819</v>
      </c>
      <c r="E15" s="72"/>
      <c r="F15" s="72"/>
      <c r="G15" s="72"/>
      <c r="H15" s="64"/>
      <c r="L15" s="64"/>
      <c r="M15" s="64"/>
    </row>
    <row r="16" spans="1:13" x14ac:dyDescent="0.25">
      <c r="A16" s="66" t="s">
        <v>1080</v>
      </c>
      <c r="B16" s="83" t="s">
        <v>1044</v>
      </c>
      <c r="C16" s="265" t="s">
        <v>856</v>
      </c>
      <c r="D16" s="265" t="s">
        <v>856</v>
      </c>
      <c r="E16" s="72"/>
      <c r="F16" s="72"/>
      <c r="G16" s="72"/>
      <c r="H16" s="64"/>
      <c r="L16" s="64"/>
      <c r="M16" s="64"/>
    </row>
    <row r="17" spans="1:13" x14ac:dyDescent="0.25">
      <c r="A17" s="66" t="s">
        <v>1081</v>
      </c>
      <c r="B17" s="262" t="s">
        <v>1045</v>
      </c>
      <c r="C17" s="265" t="s">
        <v>856</v>
      </c>
      <c r="D17" s="265" t="s">
        <v>856</v>
      </c>
      <c r="E17" s="72"/>
      <c r="F17" s="72"/>
      <c r="G17" s="72"/>
      <c r="H17" s="64"/>
      <c r="L17" s="64"/>
      <c r="M17" s="64"/>
    </row>
    <row r="18" spans="1:13" ht="30" x14ac:dyDescent="0.25">
      <c r="A18" s="66" t="s">
        <v>1082</v>
      </c>
      <c r="B18" s="83" t="s">
        <v>1046</v>
      </c>
      <c r="C18" s="265" t="s">
        <v>2818</v>
      </c>
      <c r="D18" s="265" t="s">
        <v>2819</v>
      </c>
      <c r="E18" s="72"/>
      <c r="F18" s="72"/>
      <c r="G18" s="72"/>
      <c r="H18" s="64"/>
      <c r="L18" s="64"/>
      <c r="M18" s="64"/>
    </row>
    <row r="19" spans="1:13" x14ac:dyDescent="0.25">
      <c r="A19" s="66" t="s">
        <v>1083</v>
      </c>
      <c r="B19" s="83" t="s">
        <v>1047</v>
      </c>
      <c r="C19" s="265" t="s">
        <v>856</v>
      </c>
      <c r="D19" s="265" t="s">
        <v>856</v>
      </c>
      <c r="E19" s="72"/>
      <c r="F19" s="72"/>
      <c r="G19" s="72"/>
      <c r="H19" s="64"/>
      <c r="L19" s="64"/>
      <c r="M19" s="64"/>
    </row>
    <row r="20" spans="1:13" ht="30" x14ac:dyDescent="0.25">
      <c r="A20" s="66" t="s">
        <v>1084</v>
      </c>
      <c r="B20" s="83" t="s">
        <v>1048</v>
      </c>
      <c r="C20" s="265" t="s">
        <v>2818</v>
      </c>
      <c r="D20" s="265" t="s">
        <v>2819</v>
      </c>
      <c r="E20" s="72"/>
      <c r="F20" s="72"/>
      <c r="G20" s="72"/>
      <c r="H20" s="64"/>
      <c r="L20" s="64"/>
      <c r="M20" s="64"/>
    </row>
    <row r="21" spans="1:13" x14ac:dyDescent="0.25">
      <c r="A21" s="66" t="s">
        <v>1085</v>
      </c>
      <c r="B21" s="83" t="s">
        <v>1049</v>
      </c>
      <c r="C21" s="265" t="s">
        <v>856</v>
      </c>
      <c r="D21" s="265" t="s">
        <v>856</v>
      </c>
      <c r="E21" s="72"/>
      <c r="F21" s="72"/>
      <c r="G21" s="72"/>
      <c r="H21" s="64"/>
      <c r="L21" s="64"/>
      <c r="M21" s="64"/>
    </row>
    <row r="22" spans="1:13" x14ac:dyDescent="0.25">
      <c r="A22" s="66" t="s">
        <v>1086</v>
      </c>
      <c r="B22" s="83" t="s">
        <v>1050</v>
      </c>
      <c r="C22" s="265" t="s">
        <v>856</v>
      </c>
      <c r="D22" s="265" t="s">
        <v>856</v>
      </c>
      <c r="E22" s="72"/>
      <c r="F22" s="72"/>
      <c r="G22" s="72"/>
      <c r="H22" s="64"/>
      <c r="L22" s="64"/>
      <c r="M22" s="64"/>
    </row>
    <row r="23" spans="1:13" x14ac:dyDescent="0.25">
      <c r="A23" s="66" t="s">
        <v>1087</v>
      </c>
      <c r="B23" s="83" t="s">
        <v>1153</v>
      </c>
      <c r="C23" s="265" t="s">
        <v>856</v>
      </c>
      <c r="D23" s="265" t="s">
        <v>856</v>
      </c>
      <c r="E23" s="72"/>
      <c r="F23" s="72"/>
      <c r="G23" s="72"/>
      <c r="H23" s="64"/>
      <c r="L23" s="64"/>
      <c r="M23" s="64"/>
    </row>
    <row r="24" spans="1:13" ht="30" x14ac:dyDescent="0.25">
      <c r="A24" s="66" t="s">
        <v>1155</v>
      </c>
      <c r="B24" s="83" t="s">
        <v>1154</v>
      </c>
      <c r="C24" s="265" t="s">
        <v>2818</v>
      </c>
      <c r="D24" s="265" t="s">
        <v>2819</v>
      </c>
      <c r="E24" s="72"/>
      <c r="F24" s="72"/>
      <c r="G24" s="72"/>
      <c r="H24" s="64"/>
      <c r="L24" s="64"/>
      <c r="M24" s="64"/>
    </row>
    <row r="25" spans="1:13" outlineLevel="1" x14ac:dyDescent="0.25">
      <c r="A25" s="66" t="s">
        <v>1088</v>
      </c>
      <c r="B25" s="81"/>
      <c r="E25" s="72"/>
      <c r="F25" s="72"/>
      <c r="G25" s="72"/>
      <c r="H25" s="64"/>
      <c r="L25" s="64"/>
      <c r="M25" s="64"/>
    </row>
    <row r="26" spans="1:13" outlineLevel="1" x14ac:dyDescent="0.25">
      <c r="A26" s="66" t="s">
        <v>1091</v>
      </c>
      <c r="B26" s="81"/>
      <c r="E26" s="72"/>
      <c r="F26" s="72"/>
      <c r="G26" s="72"/>
      <c r="H26" s="64"/>
      <c r="L26" s="64"/>
      <c r="M26" s="64"/>
    </row>
    <row r="27" spans="1:13" outlineLevel="1" x14ac:dyDescent="0.25">
      <c r="A27" s="66" t="s">
        <v>1092</v>
      </c>
      <c r="B27" s="81"/>
      <c r="E27" s="72"/>
      <c r="F27" s="72"/>
      <c r="G27" s="72"/>
      <c r="H27" s="64"/>
      <c r="L27" s="64"/>
      <c r="M27" s="64"/>
    </row>
    <row r="28" spans="1:13" outlineLevel="1" x14ac:dyDescent="0.25">
      <c r="A28" s="66" t="s">
        <v>1093</v>
      </c>
      <c r="B28" s="81"/>
      <c r="E28" s="72"/>
      <c r="F28" s="72"/>
      <c r="G28" s="72"/>
      <c r="H28" s="64"/>
      <c r="L28" s="64"/>
      <c r="M28" s="64"/>
    </row>
    <row r="29" spans="1:13" outlineLevel="1" x14ac:dyDescent="0.25">
      <c r="A29" s="66" t="s">
        <v>1094</v>
      </c>
      <c r="B29" s="81"/>
      <c r="E29" s="72"/>
      <c r="F29" s="72"/>
      <c r="G29" s="72"/>
      <c r="H29" s="64"/>
      <c r="L29" s="64"/>
      <c r="M29" s="64"/>
    </row>
    <row r="30" spans="1:13" outlineLevel="1" x14ac:dyDescent="0.25">
      <c r="A30" s="66" t="s">
        <v>1095</v>
      </c>
      <c r="B30" s="81"/>
      <c r="E30" s="72"/>
      <c r="F30" s="72"/>
      <c r="G30" s="72"/>
      <c r="H30" s="64"/>
      <c r="L30" s="64"/>
      <c r="M30" s="64"/>
    </row>
    <row r="31" spans="1:13" outlineLevel="1" x14ac:dyDescent="0.25">
      <c r="A31" s="66" t="s">
        <v>1096</v>
      </c>
      <c r="B31" s="81"/>
      <c r="E31" s="72"/>
      <c r="F31" s="72"/>
      <c r="G31" s="72"/>
      <c r="H31" s="64"/>
      <c r="L31" s="64"/>
      <c r="M31" s="64"/>
    </row>
    <row r="32" spans="1:13" outlineLevel="1" x14ac:dyDescent="0.25">
      <c r="A32" s="66" t="s">
        <v>1097</v>
      </c>
      <c r="B32" s="81"/>
      <c r="E32" s="72"/>
      <c r="F32" s="72"/>
      <c r="G32" s="72"/>
      <c r="H32" s="64"/>
      <c r="L32" s="64"/>
      <c r="M32" s="64"/>
    </row>
    <row r="33" spans="1:13" ht="18.75" x14ac:dyDescent="0.25">
      <c r="A33" s="78"/>
      <c r="B33" s="77" t="s">
        <v>1090</v>
      </c>
      <c r="C33" s="78"/>
      <c r="D33" s="78"/>
      <c r="E33" s="78"/>
      <c r="F33" s="78"/>
      <c r="G33" s="78"/>
      <c r="H33" s="64"/>
      <c r="L33" s="64"/>
      <c r="M33" s="64"/>
    </row>
    <row r="34" spans="1:13" ht="15" customHeight="1" x14ac:dyDescent="0.25">
      <c r="A34" s="85"/>
      <c r="B34" s="86" t="s">
        <v>1051</v>
      </c>
      <c r="C34" s="85" t="s">
        <v>1165</v>
      </c>
      <c r="D34" s="85" t="s">
        <v>1169</v>
      </c>
      <c r="E34" s="85" t="s">
        <v>1052</v>
      </c>
      <c r="F34" s="88"/>
      <c r="G34" s="88"/>
      <c r="H34" s="64"/>
      <c r="L34" s="64"/>
      <c r="M34" s="64"/>
    </row>
    <row r="35" spans="1:13" x14ac:dyDescent="0.25">
      <c r="A35" s="66" t="s">
        <v>1113</v>
      </c>
      <c r="B35" s="265" t="s">
        <v>2815</v>
      </c>
      <c r="C35" s="265" t="s">
        <v>856</v>
      </c>
      <c r="D35" s="265" t="s">
        <v>2816</v>
      </c>
      <c r="E35" s="265" t="s">
        <v>2817</v>
      </c>
      <c r="F35" s="134"/>
      <c r="G35" s="134"/>
      <c r="H35" s="64"/>
      <c r="L35" s="64"/>
      <c r="M35" s="64"/>
    </row>
    <row r="36" spans="1:13" x14ac:dyDescent="0.25">
      <c r="A36" s="66" t="s">
        <v>1114</v>
      </c>
      <c r="B36" s="83" t="s">
        <v>1053</v>
      </c>
      <c r="H36" s="64"/>
      <c r="L36" s="64"/>
      <c r="M36" s="64"/>
    </row>
    <row r="37" spans="1:13" x14ac:dyDescent="0.25">
      <c r="A37" s="66" t="s">
        <v>1115</v>
      </c>
      <c r="B37" s="83" t="s">
        <v>1054</v>
      </c>
      <c r="H37" s="64"/>
      <c r="L37" s="64"/>
      <c r="M37" s="64"/>
    </row>
    <row r="38" spans="1:13" x14ac:dyDescent="0.25">
      <c r="A38" s="66" t="s">
        <v>1116</v>
      </c>
      <c r="B38" s="83" t="s">
        <v>1055</v>
      </c>
      <c r="H38" s="64"/>
      <c r="L38" s="64"/>
      <c r="M38" s="64"/>
    </row>
    <row r="39" spans="1:13" x14ac:dyDescent="0.25">
      <c r="A39" s="66" t="s">
        <v>1117</v>
      </c>
      <c r="B39" s="83" t="s">
        <v>1056</v>
      </c>
      <c r="H39" s="64"/>
      <c r="L39" s="64"/>
      <c r="M39" s="64"/>
    </row>
    <row r="40" spans="1:13" x14ac:dyDescent="0.25">
      <c r="A40" s="66" t="s">
        <v>1118</v>
      </c>
      <c r="B40" s="83" t="s">
        <v>1057</v>
      </c>
      <c r="H40" s="64"/>
      <c r="L40" s="64"/>
      <c r="M40" s="64"/>
    </row>
    <row r="41" spans="1:13" x14ac:dyDescent="0.25">
      <c r="A41" s="66" t="s">
        <v>1119</v>
      </c>
      <c r="B41" s="83" t="s">
        <v>1058</v>
      </c>
      <c r="H41" s="64"/>
      <c r="L41" s="64"/>
      <c r="M41" s="64"/>
    </row>
    <row r="42" spans="1:13" x14ac:dyDescent="0.25">
      <c r="A42" s="66" t="s">
        <v>1120</v>
      </c>
      <c r="B42" s="83" t="s">
        <v>1059</v>
      </c>
      <c r="H42" s="64"/>
      <c r="L42" s="64"/>
      <c r="M42" s="64"/>
    </row>
    <row r="43" spans="1:13" x14ac:dyDescent="0.25">
      <c r="A43" s="66" t="s">
        <v>1121</v>
      </c>
      <c r="B43" s="83" t="s">
        <v>1060</v>
      </c>
      <c r="H43" s="64"/>
      <c r="L43" s="64"/>
      <c r="M43" s="64"/>
    </row>
    <row r="44" spans="1:13" x14ac:dyDescent="0.25">
      <c r="A44" s="66" t="s">
        <v>1122</v>
      </c>
      <c r="B44" s="83" t="s">
        <v>1061</v>
      </c>
      <c r="H44" s="64"/>
      <c r="L44" s="64"/>
      <c r="M44" s="64"/>
    </row>
    <row r="45" spans="1:13" x14ac:dyDescent="0.25">
      <c r="A45" s="66" t="s">
        <v>1123</v>
      </c>
      <c r="B45" s="83" t="s">
        <v>1062</v>
      </c>
      <c r="H45" s="64"/>
      <c r="L45" s="64"/>
      <c r="M45" s="64"/>
    </row>
    <row r="46" spans="1:13" x14ac:dyDescent="0.25">
      <c r="A46" s="66" t="s">
        <v>1124</v>
      </c>
      <c r="B46" s="83" t="s">
        <v>1063</v>
      </c>
      <c r="H46" s="64"/>
      <c r="L46" s="64"/>
      <c r="M46" s="64"/>
    </row>
    <row r="47" spans="1:13" x14ac:dyDescent="0.25">
      <c r="A47" s="66" t="s">
        <v>1125</v>
      </c>
      <c r="B47" s="83" t="s">
        <v>1064</v>
      </c>
      <c r="H47" s="64"/>
      <c r="L47" s="64"/>
      <c r="M47" s="64"/>
    </row>
    <row r="48" spans="1:13" x14ac:dyDescent="0.25">
      <c r="A48" s="66" t="s">
        <v>1126</v>
      </c>
      <c r="B48" s="83" t="s">
        <v>1065</v>
      </c>
      <c r="H48" s="64"/>
      <c r="L48" s="64"/>
      <c r="M48" s="64"/>
    </row>
    <row r="49" spans="1:13" x14ac:dyDescent="0.25">
      <c r="A49" s="66" t="s">
        <v>1127</v>
      </c>
      <c r="B49" s="83" t="s">
        <v>1066</v>
      </c>
      <c r="H49" s="64"/>
      <c r="L49" s="64"/>
      <c r="M49" s="64"/>
    </row>
    <row r="50" spans="1:13" x14ac:dyDescent="0.25">
      <c r="A50" s="66" t="s">
        <v>1128</v>
      </c>
      <c r="B50" s="83" t="s">
        <v>1067</v>
      </c>
      <c r="H50" s="64"/>
      <c r="L50" s="64"/>
      <c r="M50" s="64"/>
    </row>
    <row r="51" spans="1:13" x14ac:dyDescent="0.25">
      <c r="A51" s="66" t="s">
        <v>1129</v>
      </c>
      <c r="B51" s="83" t="s">
        <v>1068</v>
      </c>
      <c r="H51" s="64"/>
      <c r="L51" s="64"/>
      <c r="M51" s="64"/>
    </row>
    <row r="52" spans="1:13" x14ac:dyDescent="0.25">
      <c r="A52" s="66" t="s">
        <v>1130</v>
      </c>
      <c r="B52" s="83" t="s">
        <v>1069</v>
      </c>
      <c r="H52" s="64"/>
      <c r="L52" s="64"/>
      <c r="M52" s="64"/>
    </row>
    <row r="53" spans="1:13" x14ac:dyDescent="0.25">
      <c r="A53" s="66" t="s">
        <v>1131</v>
      </c>
      <c r="B53" s="83" t="s">
        <v>1070</v>
      </c>
      <c r="H53" s="64"/>
      <c r="L53" s="64"/>
      <c r="M53" s="64"/>
    </row>
    <row r="54" spans="1:13" x14ac:dyDescent="0.25">
      <c r="A54" s="66" t="s">
        <v>1132</v>
      </c>
      <c r="B54" s="83" t="s">
        <v>1071</v>
      </c>
      <c r="H54" s="64"/>
      <c r="L54" s="64"/>
      <c r="M54" s="64"/>
    </row>
    <row r="55" spans="1:13" x14ac:dyDescent="0.25">
      <c r="A55" s="66" t="s">
        <v>1133</v>
      </c>
      <c r="B55" s="83" t="s">
        <v>1072</v>
      </c>
      <c r="H55" s="64"/>
      <c r="L55" s="64"/>
      <c r="M55" s="64"/>
    </row>
    <row r="56" spans="1:13" x14ac:dyDescent="0.25">
      <c r="A56" s="66" t="s">
        <v>1134</v>
      </c>
      <c r="B56" s="83" t="s">
        <v>1073</v>
      </c>
      <c r="H56" s="64"/>
      <c r="L56" s="64"/>
      <c r="M56" s="64"/>
    </row>
    <row r="57" spans="1:13" x14ac:dyDescent="0.25">
      <c r="A57" s="66" t="s">
        <v>1135</v>
      </c>
      <c r="B57" s="83" t="s">
        <v>1074</v>
      </c>
      <c r="H57" s="64"/>
      <c r="L57" s="64"/>
      <c r="M57" s="64"/>
    </row>
    <row r="58" spans="1:13" x14ac:dyDescent="0.25">
      <c r="A58" s="66" t="s">
        <v>1136</v>
      </c>
      <c r="B58" s="83" t="s">
        <v>1075</v>
      </c>
      <c r="H58" s="64"/>
      <c r="L58" s="64"/>
      <c r="M58" s="64"/>
    </row>
    <row r="59" spans="1:13" x14ac:dyDescent="0.25">
      <c r="A59" s="66" t="s">
        <v>1137</v>
      </c>
      <c r="B59" s="83" t="s">
        <v>1076</v>
      </c>
      <c r="H59" s="64"/>
      <c r="L59" s="64"/>
      <c r="M59" s="64"/>
    </row>
    <row r="60" spans="1:13" outlineLevel="1" x14ac:dyDescent="0.25">
      <c r="A60" s="66" t="s">
        <v>1098</v>
      </c>
      <c r="B60" s="83"/>
      <c r="E60" s="83"/>
      <c r="F60" s="83"/>
      <c r="G60" s="83"/>
      <c r="H60" s="64"/>
      <c r="L60" s="64"/>
      <c r="M60" s="64"/>
    </row>
    <row r="61" spans="1:13" outlineLevel="1" x14ac:dyDescent="0.25">
      <c r="A61" s="66" t="s">
        <v>1099</v>
      </c>
      <c r="B61" s="83"/>
      <c r="E61" s="83"/>
      <c r="F61" s="83"/>
      <c r="G61" s="83"/>
      <c r="H61" s="64"/>
      <c r="L61" s="64"/>
      <c r="M61" s="64"/>
    </row>
    <row r="62" spans="1:13" outlineLevel="1" x14ac:dyDescent="0.25">
      <c r="A62" s="66" t="s">
        <v>1100</v>
      </c>
      <c r="B62" s="83"/>
      <c r="E62" s="83"/>
      <c r="F62" s="83"/>
      <c r="G62" s="83"/>
      <c r="H62" s="64"/>
      <c r="L62" s="64"/>
      <c r="M62" s="64"/>
    </row>
    <row r="63" spans="1:13" outlineLevel="1" x14ac:dyDescent="0.25">
      <c r="A63" s="66" t="s">
        <v>1101</v>
      </c>
      <c r="B63" s="83"/>
      <c r="E63" s="83"/>
      <c r="F63" s="83"/>
      <c r="G63" s="83"/>
      <c r="H63" s="64"/>
      <c r="L63" s="64"/>
      <c r="M63" s="64"/>
    </row>
    <row r="64" spans="1:13" outlineLevel="1" x14ac:dyDescent="0.25">
      <c r="A64" s="66" t="s">
        <v>1102</v>
      </c>
      <c r="B64" s="83"/>
      <c r="E64" s="83"/>
      <c r="F64" s="83"/>
      <c r="G64" s="83"/>
      <c r="H64" s="64"/>
      <c r="L64" s="64"/>
      <c r="M64" s="64"/>
    </row>
    <row r="65" spans="1:14" outlineLevel="1" x14ac:dyDescent="0.25">
      <c r="A65" s="66" t="s">
        <v>1103</v>
      </c>
      <c r="B65" s="83"/>
      <c r="E65" s="83"/>
      <c r="F65" s="83"/>
      <c r="G65" s="83"/>
      <c r="H65" s="64"/>
      <c r="L65" s="64"/>
      <c r="M65" s="64"/>
    </row>
    <row r="66" spans="1:14" outlineLevel="1" x14ac:dyDescent="0.25">
      <c r="A66" s="66" t="s">
        <v>1104</v>
      </c>
      <c r="B66" s="83"/>
      <c r="E66" s="83"/>
      <c r="F66" s="83"/>
      <c r="G66" s="83"/>
      <c r="H66" s="64"/>
      <c r="L66" s="64"/>
      <c r="M66" s="64"/>
    </row>
    <row r="67" spans="1:14" outlineLevel="1" x14ac:dyDescent="0.25">
      <c r="A67" s="66" t="s">
        <v>1105</v>
      </c>
      <c r="B67" s="83"/>
      <c r="E67" s="83"/>
      <c r="F67" s="83"/>
      <c r="G67" s="83"/>
      <c r="H67" s="64"/>
      <c r="L67" s="64"/>
      <c r="M67" s="64"/>
    </row>
    <row r="68" spans="1:14" outlineLevel="1" x14ac:dyDescent="0.25">
      <c r="A68" s="66" t="s">
        <v>1106</v>
      </c>
      <c r="B68" s="83"/>
      <c r="E68" s="83"/>
      <c r="F68" s="83"/>
      <c r="G68" s="83"/>
      <c r="H68" s="64"/>
      <c r="L68" s="64"/>
      <c r="M68" s="64"/>
    </row>
    <row r="69" spans="1:14" outlineLevel="1" x14ac:dyDescent="0.25">
      <c r="A69" s="66" t="s">
        <v>1107</v>
      </c>
      <c r="B69" s="83"/>
      <c r="E69" s="83"/>
      <c r="F69" s="83"/>
      <c r="G69" s="83"/>
      <c r="H69" s="64"/>
      <c r="L69" s="64"/>
      <c r="M69" s="64"/>
    </row>
    <row r="70" spans="1:14" outlineLevel="1" x14ac:dyDescent="0.25">
      <c r="A70" s="66" t="s">
        <v>1108</v>
      </c>
      <c r="B70" s="83"/>
      <c r="E70" s="83"/>
      <c r="F70" s="83"/>
      <c r="G70" s="83"/>
      <c r="H70" s="64"/>
      <c r="L70" s="64"/>
      <c r="M70" s="64"/>
    </row>
    <row r="71" spans="1:14" outlineLevel="1" x14ac:dyDescent="0.25">
      <c r="A71" s="66" t="s">
        <v>1109</v>
      </c>
      <c r="B71" s="83"/>
      <c r="E71" s="83"/>
      <c r="F71" s="83"/>
      <c r="G71" s="83"/>
      <c r="H71" s="64"/>
      <c r="L71" s="64"/>
      <c r="M71" s="64"/>
    </row>
    <row r="72" spans="1:14" outlineLevel="1" x14ac:dyDescent="0.25">
      <c r="A72" s="66" t="s">
        <v>1110</v>
      </c>
      <c r="B72" s="83"/>
      <c r="E72" s="83"/>
      <c r="F72" s="83"/>
      <c r="G72" s="83"/>
      <c r="H72" s="64"/>
      <c r="L72" s="64"/>
      <c r="M72" s="64"/>
    </row>
    <row r="73" spans="1:14" ht="18.75" x14ac:dyDescent="0.25">
      <c r="A73" s="78"/>
      <c r="B73" s="77" t="s">
        <v>1112</v>
      </c>
      <c r="C73" s="78"/>
      <c r="D73" s="78"/>
      <c r="E73" s="78"/>
      <c r="F73" s="78"/>
      <c r="G73" s="78"/>
      <c r="H73" s="64"/>
    </row>
    <row r="74" spans="1:14" ht="15" customHeight="1" x14ac:dyDescent="0.25">
      <c r="A74" s="85"/>
      <c r="B74" s="86" t="s">
        <v>812</v>
      </c>
      <c r="C74" s="85" t="s">
        <v>1173</v>
      </c>
      <c r="D74" s="85"/>
      <c r="E74" s="88"/>
      <c r="F74" s="88"/>
      <c r="G74" s="88"/>
      <c r="H74" s="95"/>
      <c r="I74" s="95"/>
      <c r="J74" s="95"/>
      <c r="K74" s="95"/>
      <c r="L74" s="95"/>
      <c r="M74" s="95"/>
      <c r="N74" s="95"/>
    </row>
    <row r="75" spans="1:14" x14ac:dyDescent="0.25">
      <c r="A75" s="66" t="s">
        <v>1138</v>
      </c>
      <c r="B75" s="66" t="s">
        <v>1156</v>
      </c>
      <c r="C75" s="276">
        <v>44.96</v>
      </c>
      <c r="H75" s="64"/>
    </row>
    <row r="76" spans="1:14" x14ac:dyDescent="0.25">
      <c r="A76" s="66" t="s">
        <v>1139</v>
      </c>
      <c r="B76" s="66" t="s">
        <v>1171</v>
      </c>
      <c r="C76" s="66">
        <v>269.68</v>
      </c>
      <c r="H76" s="64"/>
    </row>
    <row r="77" spans="1:14" outlineLevel="1" x14ac:dyDescent="0.25">
      <c r="A77" s="66" t="s">
        <v>1140</v>
      </c>
      <c r="H77" s="64"/>
    </row>
    <row r="78" spans="1:14" outlineLevel="1" x14ac:dyDescent="0.25">
      <c r="A78" s="66" t="s">
        <v>1141</v>
      </c>
      <c r="H78" s="64"/>
    </row>
    <row r="79" spans="1:14" outlineLevel="1" x14ac:dyDescent="0.25">
      <c r="A79" s="66" t="s">
        <v>1142</v>
      </c>
      <c r="H79" s="64"/>
    </row>
    <row r="80" spans="1:14" outlineLevel="1" x14ac:dyDescent="0.25">
      <c r="A80" s="66" t="s">
        <v>1143</v>
      </c>
      <c r="H80" s="64"/>
    </row>
    <row r="81" spans="1:8" x14ac:dyDescent="0.25">
      <c r="A81" s="85"/>
      <c r="B81" s="86" t="s">
        <v>1144</v>
      </c>
      <c r="C81" s="85" t="s">
        <v>512</v>
      </c>
      <c r="D81" s="85" t="s">
        <v>513</v>
      </c>
      <c r="E81" s="88" t="s">
        <v>813</v>
      </c>
      <c r="F81" s="88" t="s">
        <v>815</v>
      </c>
      <c r="G81" s="88" t="s">
        <v>1164</v>
      </c>
      <c r="H81" s="64"/>
    </row>
    <row r="82" spans="1:8" x14ac:dyDescent="0.25">
      <c r="A82" s="66" t="s">
        <v>1145</v>
      </c>
      <c r="B82" s="66" t="s">
        <v>1230</v>
      </c>
      <c r="C82" s="276">
        <v>0.46</v>
      </c>
      <c r="D82" s="265">
        <v>0</v>
      </c>
      <c r="E82" s="276"/>
      <c r="F82" s="276"/>
      <c r="G82" s="276">
        <f>+SUM(C82:F82)</f>
        <v>0.46</v>
      </c>
      <c r="H82" s="64"/>
    </row>
    <row r="83" spans="1:8" x14ac:dyDescent="0.25">
      <c r="A83" s="66" t="s">
        <v>1146</v>
      </c>
      <c r="B83" s="66" t="s">
        <v>1161</v>
      </c>
      <c r="C83" s="66">
        <v>0</v>
      </c>
      <c r="D83" s="265">
        <v>0</v>
      </c>
      <c r="G83" s="66">
        <f t="shared" ref="G83:G86" si="0">+SUM(C83:F83)</f>
        <v>0</v>
      </c>
      <c r="H83" s="64"/>
    </row>
    <row r="84" spans="1:8" x14ac:dyDescent="0.25">
      <c r="A84" s="66" t="s">
        <v>1147</v>
      </c>
      <c r="B84" s="66" t="s">
        <v>1159</v>
      </c>
      <c r="C84" s="265">
        <v>0</v>
      </c>
      <c r="D84" s="265">
        <v>0</v>
      </c>
      <c r="G84" s="66">
        <f t="shared" si="0"/>
        <v>0</v>
      </c>
      <c r="H84" s="64"/>
    </row>
    <row r="85" spans="1:8" x14ac:dyDescent="0.25">
      <c r="A85" s="66" t="s">
        <v>1148</v>
      </c>
      <c r="B85" s="66" t="s">
        <v>1160</v>
      </c>
      <c r="C85" s="265">
        <v>0</v>
      </c>
      <c r="D85" s="265">
        <v>0</v>
      </c>
      <c r="G85" s="66">
        <f t="shared" si="0"/>
        <v>0</v>
      </c>
      <c r="H85" s="64"/>
    </row>
    <row r="86" spans="1:8" x14ac:dyDescent="0.25">
      <c r="A86" s="66" t="s">
        <v>1163</v>
      </c>
      <c r="B86" s="66" t="s">
        <v>1162</v>
      </c>
      <c r="C86" s="265">
        <v>0</v>
      </c>
      <c r="D86" s="265">
        <v>0</v>
      </c>
      <c r="G86" s="66">
        <f t="shared" si="0"/>
        <v>0</v>
      </c>
      <c r="H86" s="64"/>
    </row>
    <row r="87" spans="1:8" outlineLevel="1" x14ac:dyDescent="0.25">
      <c r="A87" s="66" t="s">
        <v>1149</v>
      </c>
      <c r="H87" s="64"/>
    </row>
    <row r="88" spans="1:8" outlineLevel="1" x14ac:dyDescent="0.25">
      <c r="A88" s="66" t="s">
        <v>1150</v>
      </c>
      <c r="H88" s="64"/>
    </row>
    <row r="89" spans="1:8" outlineLevel="1" x14ac:dyDescent="0.25">
      <c r="A89" s="66" t="s">
        <v>1151</v>
      </c>
      <c r="H89" s="64"/>
    </row>
    <row r="90" spans="1:8" outlineLevel="1" x14ac:dyDescent="0.25">
      <c r="A90" s="66" t="s">
        <v>1152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sheetPr>
  <dimension ref="A1:G596"/>
  <sheetViews>
    <sheetView zoomScaleNormal="10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723" t="s">
        <v>1176</v>
      </c>
      <c r="B1" s="723"/>
    </row>
    <row r="2" spans="1:7" ht="31.5" x14ac:dyDescent="0.25">
      <c r="A2" s="180" t="s">
        <v>2146</v>
      </c>
      <c r="B2" s="180"/>
      <c r="C2" s="64"/>
      <c r="D2" s="64"/>
      <c r="E2" s="64"/>
      <c r="F2" s="213" t="s">
        <v>1702</v>
      </c>
      <c r="G2" s="98"/>
    </row>
    <row r="3" spans="1:7" ht="15.75" thickBot="1" x14ac:dyDescent="0.3">
      <c r="A3" s="64"/>
      <c r="B3" s="65"/>
      <c r="C3" s="65"/>
      <c r="D3" s="64"/>
      <c r="E3" s="64"/>
      <c r="F3" s="64"/>
      <c r="G3" s="64"/>
    </row>
    <row r="4" spans="1:7" ht="19.5" thickBot="1" x14ac:dyDescent="0.3">
      <c r="A4" s="218"/>
      <c r="B4" s="219" t="s">
        <v>71</v>
      </c>
      <c r="C4" s="220" t="s">
        <v>72</v>
      </c>
      <c r="D4" s="218"/>
      <c r="E4" s="218"/>
      <c r="F4" s="216"/>
      <c r="G4" s="216"/>
    </row>
    <row r="5" spans="1:7" x14ac:dyDescent="0.25">
      <c r="A5" s="217"/>
      <c r="B5" s="217"/>
      <c r="C5" s="217"/>
      <c r="D5" s="217"/>
      <c r="E5" s="217"/>
      <c r="F5" s="217"/>
      <c r="G5" s="217"/>
    </row>
    <row r="6" spans="1:7" ht="18.75" x14ac:dyDescent="0.25">
      <c r="A6" s="221"/>
      <c r="B6" s="725" t="s">
        <v>2147</v>
      </c>
      <c r="C6" s="726"/>
      <c r="D6" s="276"/>
      <c r="E6" s="222"/>
      <c r="F6" s="222"/>
      <c r="G6" s="222"/>
    </row>
    <row r="7" spans="1:7" x14ac:dyDescent="0.25">
      <c r="A7" s="327"/>
      <c r="B7" s="727" t="s">
        <v>1313</v>
      </c>
      <c r="C7" s="727"/>
      <c r="D7" s="324"/>
      <c r="E7" s="217"/>
      <c r="F7" s="217"/>
      <c r="G7" s="217"/>
    </row>
    <row r="8" spans="1:7" x14ac:dyDescent="0.25">
      <c r="A8" s="217"/>
      <c r="B8" s="728" t="s">
        <v>1314</v>
      </c>
      <c r="C8" s="729"/>
      <c r="D8" s="324"/>
      <c r="E8" s="217"/>
      <c r="F8" s="217"/>
      <c r="G8" s="217"/>
    </row>
    <row r="9" spans="1:7" x14ac:dyDescent="0.25">
      <c r="A9" s="217"/>
      <c r="B9" s="730" t="s">
        <v>1315</v>
      </c>
      <c r="C9" s="731"/>
      <c r="D9" s="324"/>
      <c r="E9" s="217"/>
      <c r="F9" s="217"/>
      <c r="G9" s="217"/>
    </row>
    <row r="10" spans="1:7" ht="15.75" thickBot="1" x14ac:dyDescent="0.3">
      <c r="A10" s="217"/>
      <c r="B10" s="732" t="s">
        <v>1316</v>
      </c>
      <c r="C10" s="733"/>
      <c r="D10" s="276"/>
      <c r="E10" s="217"/>
      <c r="F10" s="217"/>
      <c r="G10" s="217"/>
    </row>
    <row r="11" spans="1:7" x14ac:dyDescent="0.25">
      <c r="A11" s="217"/>
      <c r="B11" s="326"/>
      <c r="C11" s="325"/>
      <c r="D11" s="217"/>
      <c r="E11" s="217"/>
      <c r="F11" s="217"/>
      <c r="G11" s="217"/>
    </row>
    <row r="12" spans="1:7" x14ac:dyDescent="0.25">
      <c r="A12" s="217"/>
      <c r="B12" s="223"/>
      <c r="C12" s="217"/>
      <c r="D12" s="217"/>
      <c r="E12" s="217"/>
      <c r="F12" s="217"/>
      <c r="G12" s="217"/>
    </row>
    <row r="13" spans="1:7" x14ac:dyDescent="0.25">
      <c r="A13" s="217"/>
      <c r="B13" s="223"/>
      <c r="C13" s="217"/>
      <c r="D13" s="217"/>
      <c r="E13" s="217"/>
      <c r="F13" s="217"/>
      <c r="G13" s="217"/>
    </row>
    <row r="14" spans="1:7" ht="18.75" customHeight="1" x14ac:dyDescent="0.25">
      <c r="A14" s="77"/>
      <c r="B14" s="724" t="s">
        <v>1313</v>
      </c>
      <c r="C14" s="724"/>
      <c r="D14" s="77"/>
      <c r="E14" s="77"/>
      <c r="F14" s="77"/>
      <c r="G14" s="77"/>
    </row>
    <row r="15" spans="1:7" x14ac:dyDescent="0.25">
      <c r="A15" s="85"/>
      <c r="B15" s="85" t="s">
        <v>1317</v>
      </c>
      <c r="C15" s="85" t="s">
        <v>112</v>
      </c>
      <c r="D15" s="85" t="s">
        <v>1318</v>
      </c>
      <c r="E15" s="85"/>
      <c r="F15" s="85" t="s">
        <v>1319</v>
      </c>
      <c r="G15" s="85" t="s">
        <v>1320</v>
      </c>
    </row>
    <row r="16" spans="1:7" x14ac:dyDescent="0.25">
      <c r="A16" s="217" t="s">
        <v>1321</v>
      </c>
      <c r="B16" s="215" t="s">
        <v>1322</v>
      </c>
      <c r="C16" s="333"/>
      <c r="D16" s="334"/>
      <c r="E16" s="214"/>
      <c r="F16" s="244">
        <f>IF(OR('B1. HTT Mortgage Assets'!$C$15=0,C16="[For completion]"),"",C16/'B1. HTT Mortgage Assets'!$C$15)</f>
        <v>0</v>
      </c>
      <c r="G16" s="244">
        <f>IF(OR('B1. HTT Mortgage Assets'!$F$28=0,D16="[For completion]"),"",D16/'B1. HTT Mortgage Assets'!$F$28)</f>
        <v>0</v>
      </c>
    </row>
    <row r="17" spans="1:7" x14ac:dyDescent="0.25">
      <c r="A17" s="217" t="s">
        <v>1324</v>
      </c>
      <c r="B17" s="234" t="s">
        <v>2058</v>
      </c>
      <c r="C17" s="333"/>
      <c r="D17" s="334"/>
      <c r="E17" s="214"/>
      <c r="F17" s="244">
        <f>IF(OR('B1. HTT Mortgage Assets'!$C$15=0,C17="[For completion]"),"",C17/'B1. HTT Mortgage Assets'!$C$15)</f>
        <v>0</v>
      </c>
      <c r="G17" s="244">
        <f>IF(OR('B1. HTT Mortgage Assets'!$F$28=0,D17="[For completion]"),"",D17/'B1. HTT Mortgage Assets'!$F$28)</f>
        <v>0</v>
      </c>
    </row>
    <row r="18" spans="1:7" x14ac:dyDescent="0.25">
      <c r="A18" s="217" t="s">
        <v>1325</v>
      </c>
      <c r="B18" s="234" t="s">
        <v>1327</v>
      </c>
      <c r="C18" s="333"/>
      <c r="D18" s="334"/>
      <c r="E18" s="214"/>
      <c r="F18" s="244">
        <f>IF(OR('B1. HTT Mortgage Assets'!$C$15=0,C18="[For completion]"),"",C18/'B1. HTT Mortgage Assets'!$C$15)</f>
        <v>0</v>
      </c>
      <c r="G18" s="244">
        <f>IF(OR('B1. HTT Mortgage Assets'!$F$28=0,D18="[For completion]"),"",D18/'B1. HTT Mortgage Assets'!$F$28)</f>
        <v>0</v>
      </c>
    </row>
    <row r="19" spans="1:7" x14ac:dyDescent="0.25">
      <c r="A19" s="276" t="s">
        <v>1326</v>
      </c>
      <c r="B19" s="234" t="s">
        <v>1665</v>
      </c>
      <c r="C19" s="250">
        <f>SUM(C16:C18)</f>
        <v>0</v>
      </c>
      <c r="D19" s="248">
        <v>0</v>
      </c>
      <c r="E19" s="214"/>
      <c r="F19" s="244">
        <v>0</v>
      </c>
      <c r="G19" s="244">
        <v>0</v>
      </c>
    </row>
    <row r="20" spans="1:7" x14ac:dyDescent="0.25">
      <c r="A20" s="234" t="s">
        <v>2124</v>
      </c>
      <c r="B20" s="231"/>
      <c r="C20" s="335"/>
      <c r="D20" s="335"/>
      <c r="E20" s="214"/>
      <c r="F20" s="234"/>
      <c r="G20" s="234"/>
    </row>
    <row r="21" spans="1:7" x14ac:dyDescent="0.25">
      <c r="A21" s="234" t="s">
        <v>2125</v>
      </c>
      <c r="B21" s="231"/>
      <c r="C21" s="335"/>
      <c r="D21" s="335"/>
      <c r="E21" s="214"/>
      <c r="F21" s="234"/>
      <c r="G21" s="234"/>
    </row>
    <row r="22" spans="1:7" x14ac:dyDescent="0.25">
      <c r="A22" s="234" t="s">
        <v>2126</v>
      </c>
      <c r="B22" s="231"/>
      <c r="C22" s="335"/>
      <c r="D22" s="335"/>
      <c r="E22" s="214"/>
      <c r="F22" s="234"/>
      <c r="G22" s="234"/>
    </row>
    <row r="23" spans="1:7" x14ac:dyDescent="0.25">
      <c r="A23" s="234" t="s">
        <v>2127</v>
      </c>
      <c r="B23" s="231"/>
      <c r="C23" s="335"/>
      <c r="D23" s="335"/>
      <c r="E23" s="214"/>
      <c r="F23" s="234"/>
      <c r="G23" s="234"/>
    </row>
    <row r="24" spans="1:7" x14ac:dyDescent="0.25">
      <c r="A24" s="234" t="s">
        <v>2128</v>
      </c>
      <c r="B24" s="231"/>
      <c r="C24" s="335"/>
      <c r="D24" s="335"/>
      <c r="E24" s="214"/>
      <c r="F24" s="234"/>
      <c r="G24" s="234"/>
    </row>
    <row r="25" spans="1:7" ht="18.75" x14ac:dyDescent="0.25">
      <c r="A25" s="77"/>
      <c r="B25" s="724" t="s">
        <v>1314</v>
      </c>
      <c r="C25" s="724"/>
      <c r="D25" s="77"/>
      <c r="E25" s="77"/>
      <c r="F25" s="77"/>
      <c r="G25" s="77"/>
    </row>
    <row r="26" spans="1:7" x14ac:dyDescent="0.25">
      <c r="A26" s="85"/>
      <c r="B26" s="85" t="s">
        <v>1328</v>
      </c>
      <c r="C26" s="85" t="s">
        <v>112</v>
      </c>
      <c r="D26" s="85"/>
      <c r="E26" s="85"/>
      <c r="F26" s="85" t="s">
        <v>1329</v>
      </c>
      <c r="G26" s="85"/>
    </row>
    <row r="27" spans="1:7" x14ac:dyDescent="0.25">
      <c r="A27" s="227" t="s">
        <v>1330</v>
      </c>
      <c r="B27" s="227" t="s">
        <v>482</v>
      </c>
      <c r="C27" s="336"/>
      <c r="D27" s="245"/>
      <c r="E27" s="227"/>
      <c r="F27" s="244" t="str">
        <f>IF($C$30=0,"",IF(C27="[For completion]","",C27/$C$30))</f>
        <v/>
      </c>
      <c r="G27" s="214"/>
    </row>
    <row r="28" spans="1:7" x14ac:dyDescent="0.25">
      <c r="A28" s="227" t="s">
        <v>1331</v>
      </c>
      <c r="B28" s="227" t="s">
        <v>484</v>
      </c>
      <c r="C28" s="336"/>
      <c r="D28" s="245"/>
      <c r="E28" s="227"/>
      <c r="F28" s="244" t="str">
        <f t="shared" ref="F28:F29" si="0">IF($C$30=0,"",IF(C28="[For completion]","",C28/$C$30))</f>
        <v/>
      </c>
      <c r="G28" s="214"/>
    </row>
    <row r="29" spans="1:7" x14ac:dyDescent="0.25">
      <c r="A29" s="227" t="s">
        <v>1332</v>
      </c>
      <c r="B29" s="227" t="s">
        <v>144</v>
      </c>
      <c r="C29" s="336"/>
      <c r="D29" s="245"/>
      <c r="E29" s="227"/>
      <c r="F29" s="244" t="str">
        <f t="shared" si="0"/>
        <v/>
      </c>
      <c r="G29" s="214"/>
    </row>
    <row r="30" spans="1:7" x14ac:dyDescent="0.25">
      <c r="A30" s="227" t="s">
        <v>1333</v>
      </c>
      <c r="B30" s="229" t="s">
        <v>146</v>
      </c>
      <c r="C30" s="245">
        <f>SUM(C27:C29)</f>
        <v>0</v>
      </c>
      <c r="D30" s="227"/>
      <c r="E30" s="227"/>
      <c r="F30" s="242">
        <v>0</v>
      </c>
      <c r="G30" s="214"/>
    </row>
    <row r="31" spans="1:7" x14ac:dyDescent="0.25">
      <c r="A31" s="227" t="s">
        <v>1334</v>
      </c>
      <c r="B31" s="231" t="s">
        <v>1036</v>
      </c>
      <c r="C31" s="336"/>
      <c r="D31" s="227"/>
      <c r="E31" s="227"/>
      <c r="F31" s="244" t="str">
        <f>IF($C$30=0,"",IF(C31="[For completion]","",C31/$C$30))</f>
        <v/>
      </c>
      <c r="G31" s="214"/>
    </row>
    <row r="32" spans="1:7" x14ac:dyDescent="0.25">
      <c r="A32" s="227" t="s">
        <v>1335</v>
      </c>
      <c r="B32" s="231" t="s">
        <v>2129</v>
      </c>
      <c r="C32" s="336"/>
      <c r="D32" s="227"/>
      <c r="E32" s="227"/>
      <c r="F32" s="244" t="str">
        <f t="shared" ref="F32:F39" si="1">IF($C$30=0,"",IF(C32="[For completion]","",C32/$C$30))</f>
        <v/>
      </c>
      <c r="G32" s="72"/>
    </row>
    <row r="33" spans="1:7" x14ac:dyDescent="0.25">
      <c r="A33" s="227" t="s">
        <v>1336</v>
      </c>
      <c r="B33" s="231" t="s">
        <v>2130</v>
      </c>
      <c r="C33" s="336"/>
      <c r="D33" s="227"/>
      <c r="E33" s="227"/>
      <c r="F33" s="244" t="str">
        <f>IF($C$30=0,"",IF(C33="[For completion]","",C33/$C$30))</f>
        <v/>
      </c>
      <c r="G33" s="72"/>
    </row>
    <row r="34" spans="1:7" x14ac:dyDescent="0.25">
      <c r="A34" s="227" t="s">
        <v>1337</v>
      </c>
      <c r="B34" s="231" t="s">
        <v>2131</v>
      </c>
      <c r="C34" s="336"/>
      <c r="D34" s="227"/>
      <c r="E34" s="227"/>
      <c r="F34" s="244" t="str">
        <f t="shared" si="1"/>
        <v/>
      </c>
      <c r="G34" s="72"/>
    </row>
    <row r="35" spans="1:7" x14ac:dyDescent="0.25">
      <c r="A35" s="227" t="s">
        <v>1338</v>
      </c>
      <c r="B35" s="231" t="s">
        <v>1666</v>
      </c>
      <c r="C35" s="336"/>
      <c r="D35" s="227"/>
      <c r="E35" s="227"/>
      <c r="F35" s="244" t="str">
        <f t="shared" si="1"/>
        <v/>
      </c>
      <c r="G35" s="72"/>
    </row>
    <row r="36" spans="1:7" x14ac:dyDescent="0.25">
      <c r="A36" s="227" t="s">
        <v>1339</v>
      </c>
      <c r="B36" s="231" t="s">
        <v>2132</v>
      </c>
      <c r="C36" s="336"/>
      <c r="D36" s="227"/>
      <c r="E36" s="227"/>
      <c r="F36" s="244" t="str">
        <f t="shared" si="1"/>
        <v/>
      </c>
      <c r="G36" s="222"/>
    </row>
    <row r="37" spans="1:7" x14ac:dyDescent="0.25">
      <c r="A37" s="227" t="s">
        <v>1340</v>
      </c>
      <c r="B37" s="231" t="s">
        <v>2133</v>
      </c>
      <c r="C37" s="336"/>
      <c r="D37" s="227"/>
      <c r="E37" s="227"/>
      <c r="F37" s="244" t="str">
        <f t="shared" si="1"/>
        <v/>
      </c>
      <c r="G37" s="72"/>
    </row>
    <row r="38" spans="1:7" x14ac:dyDescent="0.25">
      <c r="A38" s="227" t="s">
        <v>1341</v>
      </c>
      <c r="B38" s="231" t="s">
        <v>2134</v>
      </c>
      <c r="C38" s="336"/>
      <c r="D38" s="227"/>
      <c r="E38" s="227"/>
      <c r="F38" s="244" t="str">
        <f t="shared" si="1"/>
        <v/>
      </c>
      <c r="G38" s="72"/>
    </row>
    <row r="39" spans="1:7" x14ac:dyDescent="0.25">
      <c r="A39" s="227" t="s">
        <v>1342</v>
      </c>
      <c r="B39" s="231" t="s">
        <v>1667</v>
      </c>
      <c r="C39" s="336"/>
      <c r="D39" s="227"/>
      <c r="E39" s="214"/>
      <c r="F39" s="244" t="str">
        <f t="shared" si="1"/>
        <v/>
      </c>
      <c r="G39" s="72"/>
    </row>
    <row r="40" spans="1:7" x14ac:dyDescent="0.25">
      <c r="A40" s="227" t="s">
        <v>1343</v>
      </c>
      <c r="B40" s="338"/>
      <c r="C40" s="336"/>
      <c r="D40" s="227"/>
      <c r="E40" s="214"/>
      <c r="F40" s="234"/>
      <c r="G40" s="234"/>
    </row>
    <row r="41" spans="1:7" x14ac:dyDescent="0.25">
      <c r="A41" s="227" t="s">
        <v>1344</v>
      </c>
      <c r="B41" s="338"/>
      <c r="C41" s="337"/>
      <c r="D41" s="226"/>
      <c r="E41" s="214"/>
      <c r="F41" s="234"/>
      <c r="G41" s="234"/>
    </row>
    <row r="42" spans="1:7" x14ac:dyDescent="0.25">
      <c r="A42" s="227" t="s">
        <v>1345</v>
      </c>
      <c r="B42" s="338"/>
      <c r="C42" s="337"/>
      <c r="D42" s="226"/>
      <c r="E42" s="226"/>
      <c r="F42" s="234"/>
      <c r="G42" s="234"/>
    </row>
    <row r="43" spans="1:7" x14ac:dyDescent="0.25">
      <c r="A43" s="227" t="s">
        <v>1346</v>
      </c>
      <c r="B43" s="338"/>
      <c r="C43" s="337"/>
      <c r="D43" s="226"/>
      <c r="E43" s="226"/>
      <c r="F43" s="234"/>
      <c r="G43" s="234"/>
    </row>
    <row r="44" spans="1:7" x14ac:dyDescent="0.25">
      <c r="A44" s="227" t="s">
        <v>1347</v>
      </c>
      <c r="B44" s="338"/>
      <c r="C44" s="337"/>
      <c r="D44" s="226"/>
      <c r="E44" s="226"/>
      <c r="F44" s="234"/>
      <c r="G44" s="234"/>
    </row>
    <row r="45" spans="1:7" x14ac:dyDescent="0.25">
      <c r="A45" s="227" t="s">
        <v>1348</v>
      </c>
      <c r="B45" s="338"/>
      <c r="C45" s="337"/>
      <c r="D45" s="226"/>
      <c r="E45" s="226"/>
      <c r="F45" s="234"/>
      <c r="G45" s="234"/>
    </row>
    <row r="46" spans="1:7" x14ac:dyDescent="0.25">
      <c r="A46" s="227" t="s">
        <v>1349</v>
      </c>
      <c r="B46" s="338"/>
      <c r="C46" s="337"/>
      <c r="D46" s="226"/>
      <c r="E46" s="226"/>
      <c r="F46" s="234"/>
      <c r="G46" s="234"/>
    </row>
    <row r="47" spans="1:7" x14ac:dyDescent="0.25">
      <c r="A47" s="227" t="s">
        <v>1350</v>
      </c>
      <c r="B47" s="338"/>
      <c r="C47" s="337"/>
      <c r="D47" s="226"/>
      <c r="E47" s="226"/>
      <c r="F47" s="234"/>
    </row>
    <row r="48" spans="1:7" x14ac:dyDescent="0.25">
      <c r="A48" s="227" t="s">
        <v>1351</v>
      </c>
      <c r="B48" s="338"/>
      <c r="C48" s="337"/>
      <c r="D48" s="226"/>
      <c r="E48" s="226"/>
      <c r="F48" s="234"/>
      <c r="G48" s="214"/>
    </row>
    <row r="49" spans="1:7" x14ac:dyDescent="0.25">
      <c r="A49" s="85"/>
      <c r="B49" s="85" t="s">
        <v>499</v>
      </c>
      <c r="C49" s="85" t="s">
        <v>500</v>
      </c>
      <c r="D49" s="85" t="s">
        <v>501</v>
      </c>
      <c r="E49" s="85"/>
      <c r="F49" s="85" t="s">
        <v>1329</v>
      </c>
      <c r="G49" s="85"/>
    </row>
    <row r="50" spans="1:7" x14ac:dyDescent="0.25">
      <c r="A50" s="227" t="s">
        <v>1352</v>
      </c>
      <c r="B50" s="227" t="s">
        <v>1668</v>
      </c>
      <c r="C50" s="340"/>
      <c r="D50" s="340"/>
      <c r="E50" s="227"/>
      <c r="F50" s="246"/>
      <c r="G50" s="234"/>
    </row>
    <row r="51" spans="1:7" x14ac:dyDescent="0.25">
      <c r="A51" s="227" t="s">
        <v>1353</v>
      </c>
      <c r="B51" s="339" t="s">
        <v>506</v>
      </c>
      <c r="C51" s="341"/>
      <c r="D51" s="341"/>
      <c r="E51" s="227"/>
      <c r="F51" s="227"/>
      <c r="G51" s="234"/>
    </row>
    <row r="52" spans="1:7" x14ac:dyDescent="0.25">
      <c r="A52" s="227" t="s">
        <v>1354</v>
      </c>
      <c r="B52" s="339" t="s">
        <v>508</v>
      </c>
      <c r="C52" s="341"/>
      <c r="D52" s="341"/>
      <c r="E52" s="227"/>
      <c r="F52" s="227"/>
      <c r="G52" s="234"/>
    </row>
    <row r="53" spans="1:7" x14ac:dyDescent="0.25">
      <c r="A53" s="227" t="s">
        <v>1355</v>
      </c>
      <c r="B53" s="232"/>
      <c r="C53" s="227"/>
      <c r="D53" s="227"/>
      <c r="E53" s="227"/>
      <c r="F53" s="227"/>
      <c r="G53" s="234"/>
    </row>
    <row r="54" spans="1:7" x14ac:dyDescent="0.25">
      <c r="A54" s="227" t="s">
        <v>1356</v>
      </c>
      <c r="B54" s="232"/>
      <c r="C54" s="227"/>
      <c r="D54" s="227"/>
      <c r="E54" s="227"/>
      <c r="F54" s="227"/>
      <c r="G54" s="234"/>
    </row>
    <row r="55" spans="1:7" x14ac:dyDescent="0.25">
      <c r="A55" s="227" t="s">
        <v>1357</v>
      </c>
      <c r="B55" s="232"/>
      <c r="C55" s="227"/>
      <c r="D55" s="227"/>
      <c r="E55" s="227"/>
      <c r="F55" s="227"/>
      <c r="G55" s="234"/>
    </row>
    <row r="56" spans="1:7" x14ac:dyDescent="0.25">
      <c r="A56" s="227" t="s">
        <v>1358</v>
      </c>
      <c r="B56" s="232"/>
      <c r="C56" s="227"/>
      <c r="D56" s="227"/>
      <c r="E56" s="227"/>
      <c r="F56" s="227"/>
      <c r="G56" s="234"/>
    </row>
    <row r="57" spans="1:7" x14ac:dyDescent="0.25">
      <c r="A57" s="85"/>
      <c r="B57" s="85" t="s">
        <v>511</v>
      </c>
      <c r="C57" s="85" t="s">
        <v>512</v>
      </c>
      <c r="D57" s="85" t="s">
        <v>513</v>
      </c>
      <c r="E57" s="85"/>
      <c r="F57" s="85" t="s">
        <v>2242</v>
      </c>
      <c r="G57" s="85"/>
    </row>
    <row r="58" spans="1:7" x14ac:dyDescent="0.25">
      <c r="A58" s="227" t="s">
        <v>1359</v>
      </c>
      <c r="B58" s="227" t="s">
        <v>515</v>
      </c>
      <c r="C58" s="342"/>
      <c r="D58" s="342"/>
      <c r="E58" s="246"/>
      <c r="F58" s="242"/>
      <c r="G58" s="234"/>
    </row>
    <row r="59" spans="1:7" x14ac:dyDescent="0.25">
      <c r="A59" s="227" t="s">
        <v>1360</v>
      </c>
      <c r="B59" s="227"/>
      <c r="C59" s="242"/>
      <c r="D59" s="242"/>
      <c r="E59" s="246"/>
      <c r="F59" s="242"/>
      <c r="G59" s="234"/>
    </row>
    <row r="60" spans="1:7" x14ac:dyDescent="0.25">
      <c r="A60" s="227" t="s">
        <v>1361</v>
      </c>
      <c r="B60" s="227"/>
      <c r="C60" s="242"/>
      <c r="D60" s="242"/>
      <c r="E60" s="246"/>
      <c r="F60" s="242"/>
      <c r="G60" s="234"/>
    </row>
    <row r="61" spans="1:7" x14ac:dyDescent="0.25">
      <c r="A61" s="227" t="s">
        <v>1362</v>
      </c>
      <c r="B61" s="227"/>
      <c r="C61" s="242"/>
      <c r="D61" s="242"/>
      <c r="E61" s="246"/>
      <c r="F61" s="242"/>
      <c r="G61" s="234"/>
    </row>
    <row r="62" spans="1:7" x14ac:dyDescent="0.25">
      <c r="A62" s="227" t="s">
        <v>1363</v>
      </c>
      <c r="B62" s="227"/>
      <c r="C62" s="242"/>
      <c r="D62" s="242"/>
      <c r="E62" s="246"/>
      <c r="F62" s="242"/>
      <c r="G62" s="234"/>
    </row>
    <row r="63" spans="1:7" x14ac:dyDescent="0.25">
      <c r="A63" s="227" t="s">
        <v>1364</v>
      </c>
      <c r="B63" s="227"/>
      <c r="C63" s="242"/>
      <c r="D63" s="242"/>
      <c r="E63" s="246"/>
      <c r="F63" s="242"/>
      <c r="G63" s="234"/>
    </row>
    <row r="64" spans="1:7" x14ac:dyDescent="0.25">
      <c r="A64" s="227" t="s">
        <v>1365</v>
      </c>
      <c r="B64" s="227"/>
      <c r="C64" s="242"/>
      <c r="D64" s="242"/>
      <c r="E64" s="246"/>
      <c r="F64" s="242"/>
      <c r="G64" s="234"/>
    </row>
    <row r="65" spans="1:7" x14ac:dyDescent="0.25">
      <c r="A65" s="85"/>
      <c r="B65" s="85" t="s">
        <v>522</v>
      </c>
      <c r="C65" s="85" t="s">
        <v>512</v>
      </c>
      <c r="D65" s="85" t="s">
        <v>513</v>
      </c>
      <c r="E65" s="85"/>
      <c r="F65" s="85" t="s">
        <v>2242</v>
      </c>
      <c r="G65" s="85"/>
    </row>
    <row r="66" spans="1:7" x14ac:dyDescent="0.25">
      <c r="A66" s="227" t="s">
        <v>1366</v>
      </c>
      <c r="B66" s="233" t="s">
        <v>524</v>
      </c>
      <c r="C66" s="241">
        <f>SUM(C67:C93)</f>
        <v>0</v>
      </c>
      <c r="D66" s="241">
        <f>SUM(D67:D93)</f>
        <v>0</v>
      </c>
      <c r="E66" s="242"/>
      <c r="F66" s="241">
        <f>SUM(F67:F93)</f>
        <v>0</v>
      </c>
      <c r="G66" s="234"/>
    </row>
    <row r="67" spans="1:7" x14ac:dyDescent="0.25">
      <c r="A67" s="227" t="s">
        <v>1367</v>
      </c>
      <c r="B67" s="227" t="s">
        <v>526</v>
      </c>
      <c r="C67" s="342"/>
      <c r="D67" s="342"/>
      <c r="E67" s="242"/>
      <c r="F67" s="342"/>
      <c r="G67" s="234"/>
    </row>
    <row r="68" spans="1:7" x14ac:dyDescent="0.25">
      <c r="A68" s="227" t="s">
        <v>1368</v>
      </c>
      <c r="B68" s="227" t="s">
        <v>528</v>
      </c>
      <c r="C68" s="342"/>
      <c r="D68" s="342"/>
      <c r="E68" s="242"/>
      <c r="F68" s="342"/>
      <c r="G68" s="234"/>
    </row>
    <row r="69" spans="1:7" x14ac:dyDescent="0.25">
      <c r="A69" s="227" t="s">
        <v>1369</v>
      </c>
      <c r="B69" s="227" t="s">
        <v>530</v>
      </c>
      <c r="C69" s="342"/>
      <c r="D69" s="342"/>
      <c r="E69" s="242"/>
      <c r="F69" s="342"/>
      <c r="G69" s="234"/>
    </row>
    <row r="70" spans="1:7" x14ac:dyDescent="0.25">
      <c r="A70" s="227" t="s">
        <v>1370</v>
      </c>
      <c r="B70" s="227" t="s">
        <v>532</v>
      </c>
      <c r="C70" s="342"/>
      <c r="D70" s="342"/>
      <c r="E70" s="242"/>
      <c r="F70" s="342"/>
      <c r="G70" s="234"/>
    </row>
    <row r="71" spans="1:7" x14ac:dyDescent="0.25">
      <c r="A71" s="227" t="s">
        <v>1371</v>
      </c>
      <c r="B71" s="227" t="s">
        <v>534</v>
      </c>
      <c r="C71" s="342"/>
      <c r="D71" s="342"/>
      <c r="E71" s="242"/>
      <c r="F71" s="342"/>
      <c r="G71" s="234"/>
    </row>
    <row r="72" spans="1:7" x14ac:dyDescent="0.25">
      <c r="A72" s="227" t="s">
        <v>1372</v>
      </c>
      <c r="B72" s="227" t="s">
        <v>2243</v>
      </c>
      <c r="C72" s="342"/>
      <c r="D72" s="342"/>
      <c r="E72" s="242"/>
      <c r="F72" s="342"/>
      <c r="G72" s="234"/>
    </row>
    <row r="73" spans="1:7" x14ac:dyDescent="0.25">
      <c r="A73" s="227" t="s">
        <v>1373</v>
      </c>
      <c r="B73" s="227" t="s">
        <v>537</v>
      </c>
      <c r="C73" s="342"/>
      <c r="D73" s="342"/>
      <c r="E73" s="242"/>
      <c r="F73" s="342"/>
      <c r="G73" s="234"/>
    </row>
    <row r="74" spans="1:7" x14ac:dyDescent="0.25">
      <c r="A74" s="227" t="s">
        <v>1374</v>
      </c>
      <c r="B74" s="227" t="s">
        <v>539</v>
      </c>
      <c r="C74" s="342"/>
      <c r="D74" s="342"/>
      <c r="E74" s="242"/>
      <c r="F74" s="342"/>
      <c r="G74" s="234"/>
    </row>
    <row r="75" spans="1:7" x14ac:dyDescent="0.25">
      <c r="A75" s="227" t="s">
        <v>1375</v>
      </c>
      <c r="B75" s="227" t="s">
        <v>541</v>
      </c>
      <c r="C75" s="342"/>
      <c r="D75" s="342"/>
      <c r="E75" s="242"/>
      <c r="F75" s="342"/>
      <c r="G75" s="234"/>
    </row>
    <row r="76" spans="1:7" x14ac:dyDescent="0.25">
      <c r="A76" s="227" t="s">
        <v>1376</v>
      </c>
      <c r="B76" s="227" t="s">
        <v>543</v>
      </c>
      <c r="C76" s="342"/>
      <c r="D76" s="342"/>
      <c r="E76" s="242"/>
      <c r="F76" s="342"/>
      <c r="G76" s="234"/>
    </row>
    <row r="77" spans="1:7" x14ac:dyDescent="0.25">
      <c r="A77" s="227" t="s">
        <v>1377</v>
      </c>
      <c r="B77" s="227" t="s">
        <v>545</v>
      </c>
      <c r="C77" s="342"/>
      <c r="D77" s="342"/>
      <c r="E77" s="242"/>
      <c r="F77" s="342"/>
      <c r="G77" s="234"/>
    </row>
    <row r="78" spans="1:7" x14ac:dyDescent="0.25">
      <c r="A78" s="227" t="s">
        <v>1378</v>
      </c>
      <c r="B78" s="227" t="s">
        <v>547</v>
      </c>
      <c r="C78" s="342"/>
      <c r="D78" s="342"/>
      <c r="E78" s="242"/>
      <c r="F78" s="342"/>
      <c r="G78" s="234"/>
    </row>
    <row r="79" spans="1:7" x14ac:dyDescent="0.25">
      <c r="A79" s="227" t="s">
        <v>1379</v>
      </c>
      <c r="B79" s="227" t="s">
        <v>549</v>
      </c>
      <c r="C79" s="342"/>
      <c r="D79" s="342"/>
      <c r="E79" s="242"/>
      <c r="F79" s="342"/>
      <c r="G79" s="234"/>
    </row>
    <row r="80" spans="1:7" x14ac:dyDescent="0.25">
      <c r="A80" s="227" t="s">
        <v>1380</v>
      </c>
      <c r="B80" s="227" t="s">
        <v>551</v>
      </c>
      <c r="C80" s="342"/>
      <c r="D80" s="342"/>
      <c r="E80" s="242"/>
      <c r="F80" s="342"/>
      <c r="G80" s="234"/>
    </row>
    <row r="81" spans="1:7" x14ac:dyDescent="0.25">
      <c r="A81" s="227" t="s">
        <v>1381</v>
      </c>
      <c r="B81" s="227" t="s">
        <v>553</v>
      </c>
      <c r="C81" s="342"/>
      <c r="D81" s="342"/>
      <c r="E81" s="242"/>
      <c r="F81" s="342"/>
      <c r="G81" s="234"/>
    </row>
    <row r="82" spans="1:7" x14ac:dyDescent="0.25">
      <c r="A82" s="227" t="s">
        <v>1382</v>
      </c>
      <c r="B82" s="227" t="s">
        <v>3</v>
      </c>
      <c r="C82" s="342"/>
      <c r="D82" s="342"/>
      <c r="E82" s="242"/>
      <c r="F82" s="342"/>
      <c r="G82" s="234"/>
    </row>
    <row r="83" spans="1:7" x14ac:dyDescent="0.25">
      <c r="A83" s="227" t="s">
        <v>1383</v>
      </c>
      <c r="B83" s="227" t="s">
        <v>556</v>
      </c>
      <c r="C83" s="342"/>
      <c r="D83" s="342"/>
      <c r="E83" s="242"/>
      <c r="F83" s="342"/>
      <c r="G83" s="234"/>
    </row>
    <row r="84" spans="1:7" x14ac:dyDescent="0.25">
      <c r="A84" s="227" t="s">
        <v>1384</v>
      </c>
      <c r="B84" s="227" t="s">
        <v>558</v>
      </c>
      <c r="C84" s="342"/>
      <c r="D84" s="342"/>
      <c r="E84" s="242"/>
      <c r="F84" s="342"/>
      <c r="G84" s="234"/>
    </row>
    <row r="85" spans="1:7" x14ac:dyDescent="0.25">
      <c r="A85" s="227" t="s">
        <v>1385</v>
      </c>
      <c r="B85" s="227" t="s">
        <v>560</v>
      </c>
      <c r="C85" s="342"/>
      <c r="D85" s="342"/>
      <c r="E85" s="242"/>
      <c r="F85" s="342"/>
      <c r="G85" s="234"/>
    </row>
    <row r="86" spans="1:7" x14ac:dyDescent="0.25">
      <c r="A86" s="227" t="s">
        <v>1386</v>
      </c>
      <c r="B86" s="227" t="s">
        <v>562</v>
      </c>
      <c r="C86" s="342"/>
      <c r="D86" s="342"/>
      <c r="E86" s="242"/>
      <c r="F86" s="342"/>
      <c r="G86" s="234"/>
    </row>
    <row r="87" spans="1:7" x14ac:dyDescent="0.25">
      <c r="A87" s="227" t="s">
        <v>1387</v>
      </c>
      <c r="B87" s="227" t="s">
        <v>564</v>
      </c>
      <c r="C87" s="342"/>
      <c r="D87" s="342"/>
      <c r="E87" s="242"/>
      <c r="F87" s="342"/>
      <c r="G87" s="234"/>
    </row>
    <row r="88" spans="1:7" x14ac:dyDescent="0.25">
      <c r="A88" s="227" t="s">
        <v>1388</v>
      </c>
      <c r="B88" s="227" t="s">
        <v>566</v>
      </c>
      <c r="C88" s="342"/>
      <c r="D88" s="342"/>
      <c r="E88" s="242"/>
      <c r="F88" s="342"/>
      <c r="G88" s="234"/>
    </row>
    <row r="89" spans="1:7" x14ac:dyDescent="0.25">
      <c r="A89" s="227" t="s">
        <v>1389</v>
      </c>
      <c r="B89" s="227" t="s">
        <v>568</v>
      </c>
      <c r="C89" s="342"/>
      <c r="D89" s="342"/>
      <c r="E89" s="242"/>
      <c r="F89" s="342"/>
      <c r="G89" s="234"/>
    </row>
    <row r="90" spans="1:7" x14ac:dyDescent="0.25">
      <c r="A90" s="227" t="s">
        <v>1390</v>
      </c>
      <c r="B90" s="227" t="s">
        <v>570</v>
      </c>
      <c r="C90" s="342"/>
      <c r="D90" s="342"/>
      <c r="E90" s="242"/>
      <c r="F90" s="342"/>
      <c r="G90" s="234"/>
    </row>
    <row r="91" spans="1:7" x14ac:dyDescent="0.25">
      <c r="A91" s="227" t="s">
        <v>1391</v>
      </c>
      <c r="B91" s="227" t="s">
        <v>572</v>
      </c>
      <c r="C91" s="342"/>
      <c r="D91" s="342"/>
      <c r="E91" s="242"/>
      <c r="F91" s="342"/>
      <c r="G91" s="234"/>
    </row>
    <row r="92" spans="1:7" x14ac:dyDescent="0.25">
      <c r="A92" s="227" t="s">
        <v>1392</v>
      </c>
      <c r="B92" s="227" t="s">
        <v>574</v>
      </c>
      <c r="C92" s="342"/>
      <c r="D92" s="342"/>
      <c r="E92" s="242"/>
      <c r="F92" s="342"/>
      <c r="G92" s="234"/>
    </row>
    <row r="93" spans="1:7" x14ac:dyDescent="0.25">
      <c r="A93" s="227" t="s">
        <v>1393</v>
      </c>
      <c r="B93" s="227" t="s">
        <v>6</v>
      </c>
      <c r="C93" s="342"/>
      <c r="D93" s="342"/>
      <c r="E93" s="242"/>
      <c r="F93" s="342"/>
      <c r="G93" s="234"/>
    </row>
    <row r="94" spans="1:7" x14ac:dyDescent="0.25">
      <c r="A94" s="227" t="s">
        <v>1394</v>
      </c>
      <c r="B94" s="233" t="s">
        <v>315</v>
      </c>
      <c r="C94" s="241">
        <f>SUM(C95:C97)</f>
        <v>0</v>
      </c>
      <c r="D94" s="241">
        <f t="shared" ref="D94:F94" si="2">SUM(D95:D97)</f>
        <v>0</v>
      </c>
      <c r="E94" s="241"/>
      <c r="F94" s="241">
        <f t="shared" si="2"/>
        <v>0</v>
      </c>
      <c r="G94" s="234"/>
    </row>
    <row r="95" spans="1:7" x14ac:dyDescent="0.25">
      <c r="A95" s="227" t="s">
        <v>1395</v>
      </c>
      <c r="B95" s="227" t="s">
        <v>580</v>
      </c>
      <c r="C95" s="342"/>
      <c r="D95" s="342"/>
      <c r="E95" s="242"/>
      <c r="F95" s="342"/>
      <c r="G95" s="234"/>
    </row>
    <row r="96" spans="1:7" x14ac:dyDescent="0.25">
      <c r="A96" s="227" t="s">
        <v>1396</v>
      </c>
      <c r="B96" s="227" t="s">
        <v>582</v>
      </c>
      <c r="C96" s="342"/>
      <c r="D96" s="342"/>
      <c r="E96" s="242"/>
      <c r="F96" s="342"/>
      <c r="G96" s="234"/>
    </row>
    <row r="97" spans="1:7" x14ac:dyDescent="0.25">
      <c r="A97" s="227" t="s">
        <v>1397</v>
      </c>
      <c r="B97" s="227" t="s">
        <v>2</v>
      </c>
      <c r="C97" s="342"/>
      <c r="D97" s="342"/>
      <c r="E97" s="242"/>
      <c r="F97" s="342"/>
      <c r="G97" s="234"/>
    </row>
    <row r="98" spans="1:7" x14ac:dyDescent="0.25">
      <c r="A98" s="227" t="s">
        <v>1398</v>
      </c>
      <c r="B98" s="233" t="s">
        <v>144</v>
      </c>
      <c r="C98" s="241">
        <f>SUM(C99:C109)</f>
        <v>0</v>
      </c>
      <c r="D98" s="241">
        <f t="shared" ref="D98:F98" si="3">SUM(D99:D109)</f>
        <v>0</v>
      </c>
      <c r="E98" s="241"/>
      <c r="F98" s="241">
        <f t="shared" si="3"/>
        <v>0</v>
      </c>
      <c r="G98" s="234"/>
    </row>
    <row r="99" spans="1:7" x14ac:dyDescent="0.25">
      <c r="A99" s="227" t="s">
        <v>1399</v>
      </c>
      <c r="B99" s="234" t="s">
        <v>317</v>
      </c>
      <c r="C99" s="342"/>
      <c r="D99" s="342"/>
      <c r="E99" s="242"/>
      <c r="F99" s="342"/>
      <c r="G99" s="234"/>
    </row>
    <row r="100" spans="1:7" s="214" customFormat="1" x14ac:dyDescent="0.25">
      <c r="A100" s="227" t="s">
        <v>1400</v>
      </c>
      <c r="B100" s="227" t="s">
        <v>577</v>
      </c>
      <c r="C100" s="342"/>
      <c r="D100" s="342"/>
      <c r="E100" s="242"/>
      <c r="F100" s="342"/>
      <c r="G100" s="234"/>
    </row>
    <row r="101" spans="1:7" x14ac:dyDescent="0.25">
      <c r="A101" s="227" t="s">
        <v>1401</v>
      </c>
      <c r="B101" s="234" t="s">
        <v>319</v>
      </c>
      <c r="C101" s="342"/>
      <c r="D101" s="342"/>
      <c r="E101" s="242"/>
      <c r="F101" s="342"/>
      <c r="G101" s="234"/>
    </row>
    <row r="102" spans="1:7" x14ac:dyDescent="0.25">
      <c r="A102" s="227" t="s">
        <v>1402</v>
      </c>
      <c r="B102" s="234" t="s">
        <v>321</v>
      </c>
      <c r="C102" s="342"/>
      <c r="D102" s="342"/>
      <c r="E102" s="242"/>
      <c r="F102" s="342"/>
      <c r="G102" s="234"/>
    </row>
    <row r="103" spans="1:7" x14ac:dyDescent="0.25">
      <c r="A103" s="227" t="s">
        <v>1403</v>
      </c>
      <c r="B103" s="234" t="s">
        <v>12</v>
      </c>
      <c r="C103" s="342"/>
      <c r="D103" s="342"/>
      <c r="E103" s="242"/>
      <c r="F103" s="342"/>
      <c r="G103" s="234"/>
    </row>
    <row r="104" spans="1:7" x14ac:dyDescent="0.25">
      <c r="A104" s="227" t="s">
        <v>1404</v>
      </c>
      <c r="B104" s="234" t="s">
        <v>324</v>
      </c>
      <c r="C104" s="342"/>
      <c r="D104" s="342"/>
      <c r="E104" s="242"/>
      <c r="F104" s="342"/>
      <c r="G104" s="234"/>
    </row>
    <row r="105" spans="1:7" x14ac:dyDescent="0.25">
      <c r="A105" s="227" t="s">
        <v>1405</v>
      </c>
      <c r="B105" s="234" t="s">
        <v>326</v>
      </c>
      <c r="C105" s="342"/>
      <c r="D105" s="342"/>
      <c r="E105" s="242"/>
      <c r="F105" s="342"/>
      <c r="G105" s="234"/>
    </row>
    <row r="106" spans="1:7" x14ac:dyDescent="0.25">
      <c r="A106" s="227" t="s">
        <v>1406</v>
      </c>
      <c r="B106" s="234" t="s">
        <v>328</v>
      </c>
      <c r="C106" s="342"/>
      <c r="D106" s="342"/>
      <c r="E106" s="242"/>
      <c r="F106" s="342"/>
      <c r="G106" s="234"/>
    </row>
    <row r="107" spans="1:7" x14ac:dyDescent="0.25">
      <c r="A107" s="227" t="s">
        <v>1407</v>
      </c>
      <c r="B107" s="234" t="s">
        <v>330</v>
      </c>
      <c r="C107" s="342"/>
      <c r="D107" s="342"/>
      <c r="E107" s="242"/>
      <c r="F107" s="342"/>
      <c r="G107" s="234"/>
    </row>
    <row r="108" spans="1:7" x14ac:dyDescent="0.25">
      <c r="A108" s="227" t="s">
        <v>1408</v>
      </c>
      <c r="B108" s="234" t="s">
        <v>332</v>
      </c>
      <c r="C108" s="342"/>
      <c r="D108" s="342"/>
      <c r="E108" s="242"/>
      <c r="F108" s="342"/>
      <c r="G108" s="234"/>
    </row>
    <row r="109" spans="1:7" x14ac:dyDescent="0.25">
      <c r="A109" s="227" t="s">
        <v>1409</v>
      </c>
      <c r="B109" s="234" t="s">
        <v>144</v>
      </c>
      <c r="C109" s="342"/>
      <c r="D109" s="342"/>
      <c r="E109" s="242"/>
      <c r="F109" s="342"/>
      <c r="G109" s="234"/>
    </row>
    <row r="110" spans="1:7" x14ac:dyDescent="0.25">
      <c r="A110" s="227" t="s">
        <v>1704</v>
      </c>
      <c r="B110" s="338"/>
      <c r="C110" s="342"/>
      <c r="D110" s="342"/>
      <c r="E110" s="242"/>
      <c r="F110" s="342"/>
      <c r="G110" s="234"/>
    </row>
    <row r="111" spans="1:7" x14ac:dyDescent="0.25">
      <c r="A111" s="227" t="s">
        <v>1705</v>
      </c>
      <c r="B111" s="338"/>
      <c r="C111" s="342"/>
      <c r="D111" s="342"/>
      <c r="E111" s="242"/>
      <c r="F111" s="342"/>
      <c r="G111" s="234"/>
    </row>
    <row r="112" spans="1:7" x14ac:dyDescent="0.25">
      <c r="A112" s="227" t="s">
        <v>1706</v>
      </c>
      <c r="B112" s="338"/>
      <c r="C112" s="342"/>
      <c r="D112" s="342"/>
      <c r="E112" s="242"/>
      <c r="F112" s="342"/>
      <c r="G112" s="234"/>
    </row>
    <row r="113" spans="1:7" x14ac:dyDescent="0.25">
      <c r="A113" s="227" t="s">
        <v>1707</v>
      </c>
      <c r="B113" s="338"/>
      <c r="C113" s="342"/>
      <c r="D113" s="342"/>
      <c r="E113" s="242"/>
      <c r="F113" s="342"/>
      <c r="G113" s="234"/>
    </row>
    <row r="114" spans="1:7" x14ac:dyDescent="0.25">
      <c r="A114" s="227" t="s">
        <v>1708</v>
      </c>
      <c r="B114" s="338"/>
      <c r="C114" s="342"/>
      <c r="D114" s="342"/>
      <c r="E114" s="242"/>
      <c r="F114" s="342"/>
      <c r="G114" s="234"/>
    </row>
    <row r="115" spans="1:7" x14ac:dyDescent="0.25">
      <c r="A115" s="227" t="s">
        <v>1709</v>
      </c>
      <c r="B115" s="338"/>
      <c r="C115" s="342"/>
      <c r="D115" s="342"/>
      <c r="E115" s="242"/>
      <c r="F115" s="342"/>
      <c r="G115" s="234"/>
    </row>
    <row r="116" spans="1:7" x14ac:dyDescent="0.25">
      <c r="A116" s="227" t="s">
        <v>1710</v>
      </c>
      <c r="B116" s="338"/>
      <c r="C116" s="342"/>
      <c r="D116" s="342"/>
      <c r="E116" s="242"/>
      <c r="F116" s="342"/>
      <c r="G116" s="234"/>
    </row>
    <row r="117" spans="1:7" x14ac:dyDescent="0.25">
      <c r="A117" s="227" t="s">
        <v>1711</v>
      </c>
      <c r="B117" s="338"/>
      <c r="C117" s="342"/>
      <c r="D117" s="342"/>
      <c r="E117" s="242"/>
      <c r="F117" s="342"/>
      <c r="G117" s="234"/>
    </row>
    <row r="118" spans="1:7" x14ac:dyDescent="0.25">
      <c r="A118" s="227" t="s">
        <v>1712</v>
      </c>
      <c r="B118" s="338"/>
      <c r="C118" s="342"/>
      <c r="D118" s="342"/>
      <c r="E118" s="242"/>
      <c r="F118" s="342"/>
      <c r="G118" s="234"/>
    </row>
    <row r="119" spans="1:7" x14ac:dyDescent="0.25">
      <c r="A119" s="227" t="s">
        <v>1713</v>
      </c>
      <c r="B119" s="338"/>
      <c r="C119" s="342"/>
      <c r="D119" s="342"/>
      <c r="E119" s="242"/>
      <c r="F119" s="342"/>
      <c r="G119" s="234"/>
    </row>
    <row r="120" spans="1:7" x14ac:dyDescent="0.25">
      <c r="A120" s="85"/>
      <c r="B120" s="85" t="s">
        <v>1216</v>
      </c>
      <c r="C120" s="85" t="s">
        <v>512</v>
      </c>
      <c r="D120" s="85" t="s">
        <v>513</v>
      </c>
      <c r="E120" s="85"/>
      <c r="F120" s="85" t="s">
        <v>480</v>
      </c>
      <c r="G120" s="85"/>
    </row>
    <row r="121" spans="1:7" x14ac:dyDescent="0.25">
      <c r="A121" s="227" t="s">
        <v>1410</v>
      </c>
      <c r="B121" s="335"/>
      <c r="C121" s="342"/>
      <c r="D121" s="342"/>
      <c r="E121" s="242"/>
      <c r="F121" s="342"/>
      <c r="G121" s="234"/>
    </row>
    <row r="122" spans="1:7" x14ac:dyDescent="0.25">
      <c r="A122" s="227" t="s">
        <v>1411</v>
      </c>
      <c r="B122" s="335"/>
      <c r="C122" s="342"/>
      <c r="D122" s="342"/>
      <c r="E122" s="242"/>
      <c r="F122" s="342"/>
      <c r="G122" s="234"/>
    </row>
    <row r="123" spans="1:7" x14ac:dyDescent="0.25">
      <c r="A123" s="227" t="s">
        <v>1412</v>
      </c>
      <c r="B123" s="335"/>
      <c r="C123" s="342"/>
      <c r="D123" s="342"/>
      <c r="E123" s="242"/>
      <c r="F123" s="342"/>
      <c r="G123" s="234"/>
    </row>
    <row r="124" spans="1:7" x14ac:dyDescent="0.25">
      <c r="A124" s="227" t="s">
        <v>1413</v>
      </c>
      <c r="B124" s="335"/>
      <c r="C124" s="342"/>
      <c r="D124" s="342"/>
      <c r="E124" s="242"/>
      <c r="F124" s="342"/>
      <c r="G124" s="234"/>
    </row>
    <row r="125" spans="1:7" x14ac:dyDescent="0.25">
      <c r="A125" s="227" t="s">
        <v>1414</v>
      </c>
      <c r="B125" s="335"/>
      <c r="C125" s="342"/>
      <c r="D125" s="342"/>
      <c r="E125" s="242"/>
      <c r="F125" s="342"/>
      <c r="G125" s="234"/>
    </row>
    <row r="126" spans="1:7" x14ac:dyDescent="0.25">
      <c r="A126" s="227" t="s">
        <v>1415</v>
      </c>
      <c r="B126" s="335"/>
      <c r="C126" s="342"/>
      <c r="D126" s="342"/>
      <c r="E126" s="242"/>
      <c r="F126" s="342"/>
      <c r="G126" s="234"/>
    </row>
    <row r="127" spans="1:7" x14ac:dyDescent="0.25">
      <c r="A127" s="227" t="s">
        <v>1416</v>
      </c>
      <c r="B127" s="335"/>
      <c r="C127" s="342"/>
      <c r="D127" s="342"/>
      <c r="E127" s="242"/>
      <c r="F127" s="342"/>
      <c r="G127" s="234"/>
    </row>
    <row r="128" spans="1:7" x14ac:dyDescent="0.25">
      <c r="A128" s="227" t="s">
        <v>1417</v>
      </c>
      <c r="B128" s="335"/>
      <c r="C128" s="342"/>
      <c r="D128" s="342"/>
      <c r="E128" s="242"/>
      <c r="F128" s="342"/>
      <c r="G128" s="234"/>
    </row>
    <row r="129" spans="1:7" x14ac:dyDescent="0.25">
      <c r="A129" s="227" t="s">
        <v>1418</v>
      </c>
      <c r="B129" s="335"/>
      <c r="C129" s="342"/>
      <c r="D129" s="342"/>
      <c r="E129" s="242"/>
      <c r="F129" s="342"/>
      <c r="G129" s="234"/>
    </row>
    <row r="130" spans="1:7" x14ac:dyDescent="0.25">
      <c r="A130" s="227" t="s">
        <v>1419</v>
      </c>
      <c r="B130" s="335"/>
      <c r="C130" s="342"/>
      <c r="D130" s="342"/>
      <c r="E130" s="242"/>
      <c r="F130" s="342"/>
      <c r="G130" s="234"/>
    </row>
    <row r="131" spans="1:7" x14ac:dyDescent="0.25">
      <c r="A131" s="227" t="s">
        <v>1420</v>
      </c>
      <c r="B131" s="335"/>
      <c r="C131" s="342"/>
      <c r="D131" s="342"/>
      <c r="E131" s="242"/>
      <c r="F131" s="342"/>
      <c r="G131" s="234"/>
    </row>
    <row r="132" spans="1:7" x14ac:dyDescent="0.25">
      <c r="A132" s="227" t="s">
        <v>1421</v>
      </c>
      <c r="B132" s="335"/>
      <c r="C132" s="342"/>
      <c r="D132" s="342"/>
      <c r="E132" s="242"/>
      <c r="F132" s="342"/>
      <c r="G132" s="234"/>
    </row>
    <row r="133" spans="1:7" x14ac:dyDescent="0.25">
      <c r="A133" s="227" t="s">
        <v>1422</v>
      </c>
      <c r="B133" s="335"/>
      <c r="C133" s="342"/>
      <c r="D133" s="342"/>
      <c r="E133" s="242"/>
      <c r="F133" s="342"/>
      <c r="G133" s="234"/>
    </row>
    <row r="134" spans="1:7" x14ac:dyDescent="0.25">
      <c r="A134" s="227" t="s">
        <v>1423</v>
      </c>
      <c r="B134" s="335"/>
      <c r="C134" s="342"/>
      <c r="D134" s="342"/>
      <c r="E134" s="242"/>
      <c r="F134" s="342"/>
      <c r="G134" s="234"/>
    </row>
    <row r="135" spans="1:7" x14ac:dyDescent="0.25">
      <c r="A135" s="227" t="s">
        <v>1424</v>
      </c>
      <c r="B135" s="335"/>
      <c r="C135" s="342"/>
      <c r="D135" s="342"/>
      <c r="E135" s="242"/>
      <c r="F135" s="342"/>
      <c r="G135" s="234"/>
    </row>
    <row r="136" spans="1:7" x14ac:dyDescent="0.25">
      <c r="A136" s="227" t="s">
        <v>1425</v>
      </c>
      <c r="B136" s="335"/>
      <c r="C136" s="342"/>
      <c r="D136" s="342"/>
      <c r="E136" s="242"/>
      <c r="F136" s="342"/>
      <c r="G136" s="234"/>
    </row>
    <row r="137" spans="1:7" x14ac:dyDescent="0.25">
      <c r="A137" s="227" t="s">
        <v>1426</v>
      </c>
      <c r="B137" s="335"/>
      <c r="C137" s="342"/>
      <c r="D137" s="342"/>
      <c r="E137" s="242"/>
      <c r="F137" s="342"/>
      <c r="G137" s="234"/>
    </row>
    <row r="138" spans="1:7" x14ac:dyDescent="0.25">
      <c r="A138" s="227" t="s">
        <v>1427</v>
      </c>
      <c r="B138" s="335"/>
      <c r="C138" s="342"/>
      <c r="D138" s="342"/>
      <c r="E138" s="242"/>
      <c r="F138" s="342"/>
      <c r="G138" s="234"/>
    </row>
    <row r="139" spans="1:7" x14ac:dyDescent="0.25">
      <c r="A139" s="227" t="s">
        <v>1428</v>
      </c>
      <c r="B139" s="335"/>
      <c r="C139" s="342"/>
      <c r="D139" s="342"/>
      <c r="E139" s="242"/>
      <c r="F139" s="342"/>
      <c r="G139" s="234"/>
    </row>
    <row r="140" spans="1:7" x14ac:dyDescent="0.25">
      <c r="A140" s="227" t="s">
        <v>1429</v>
      </c>
      <c r="B140" s="335"/>
      <c r="C140" s="342"/>
      <c r="D140" s="342"/>
      <c r="E140" s="242"/>
      <c r="F140" s="342"/>
      <c r="G140" s="234"/>
    </row>
    <row r="141" spans="1:7" x14ac:dyDescent="0.25">
      <c r="A141" s="227" t="s">
        <v>1430</v>
      </c>
      <c r="B141" s="335"/>
      <c r="C141" s="342"/>
      <c r="D141" s="342"/>
      <c r="E141" s="242"/>
      <c r="F141" s="342"/>
      <c r="G141" s="234"/>
    </row>
    <row r="142" spans="1:7" x14ac:dyDescent="0.25">
      <c r="A142" s="227" t="s">
        <v>1431</v>
      </c>
      <c r="B142" s="335"/>
      <c r="C142" s="342"/>
      <c r="D142" s="342"/>
      <c r="E142" s="242"/>
      <c r="F142" s="342"/>
      <c r="G142" s="234"/>
    </row>
    <row r="143" spans="1:7" x14ac:dyDescent="0.25">
      <c r="A143" s="227" t="s">
        <v>1432</v>
      </c>
      <c r="B143" s="335"/>
      <c r="C143" s="342"/>
      <c r="D143" s="342"/>
      <c r="E143" s="242"/>
      <c r="F143" s="342"/>
      <c r="G143" s="234"/>
    </row>
    <row r="144" spans="1:7" x14ac:dyDescent="0.25">
      <c r="A144" s="227" t="s">
        <v>1433</v>
      </c>
      <c r="B144" s="335"/>
      <c r="C144" s="342"/>
      <c r="D144" s="342"/>
      <c r="E144" s="242"/>
      <c r="F144" s="342"/>
      <c r="G144" s="234"/>
    </row>
    <row r="145" spans="1:7" x14ac:dyDescent="0.25">
      <c r="A145" s="227" t="s">
        <v>1434</v>
      </c>
      <c r="B145" s="335"/>
      <c r="C145" s="342"/>
      <c r="D145" s="342"/>
      <c r="E145" s="242"/>
      <c r="F145" s="342"/>
      <c r="G145" s="234"/>
    </row>
    <row r="146" spans="1:7" x14ac:dyDescent="0.25">
      <c r="A146" s="227" t="s">
        <v>1435</v>
      </c>
      <c r="B146" s="335"/>
      <c r="C146" s="342"/>
      <c r="D146" s="342"/>
      <c r="E146" s="242"/>
      <c r="F146" s="342"/>
      <c r="G146" s="234"/>
    </row>
    <row r="147" spans="1:7" x14ac:dyDescent="0.25">
      <c r="A147" s="227" t="s">
        <v>1436</v>
      </c>
      <c r="B147" s="335"/>
      <c r="C147" s="342"/>
      <c r="D147" s="342"/>
      <c r="E147" s="242"/>
      <c r="F147" s="342"/>
      <c r="G147" s="234"/>
    </row>
    <row r="148" spans="1:7" x14ac:dyDescent="0.25">
      <c r="A148" s="227" t="s">
        <v>1437</v>
      </c>
      <c r="B148" s="335"/>
      <c r="C148" s="342"/>
      <c r="D148" s="342"/>
      <c r="E148" s="242"/>
      <c r="F148" s="342"/>
      <c r="G148" s="234"/>
    </row>
    <row r="149" spans="1:7" x14ac:dyDescent="0.25">
      <c r="A149" s="227" t="s">
        <v>1438</v>
      </c>
      <c r="B149" s="335"/>
      <c r="C149" s="342"/>
      <c r="D149" s="342"/>
      <c r="E149" s="242"/>
      <c r="F149" s="342"/>
      <c r="G149" s="234"/>
    </row>
    <row r="150" spans="1:7" x14ac:dyDescent="0.25">
      <c r="A150" s="227" t="s">
        <v>1439</v>
      </c>
      <c r="B150" s="335"/>
      <c r="C150" s="342"/>
      <c r="D150" s="342"/>
      <c r="E150" s="242"/>
      <c r="F150" s="342"/>
      <c r="G150" s="234"/>
    </row>
    <row r="151" spans="1:7" x14ac:dyDescent="0.25">
      <c r="A151" s="227" t="s">
        <v>1440</v>
      </c>
      <c r="B151" s="335"/>
      <c r="C151" s="342"/>
      <c r="D151" s="342"/>
      <c r="E151" s="242"/>
      <c r="F151" s="342"/>
      <c r="G151" s="234"/>
    </row>
    <row r="152" spans="1:7" x14ac:dyDescent="0.25">
      <c r="A152" s="227" t="s">
        <v>1441</v>
      </c>
      <c r="B152" s="335"/>
      <c r="C152" s="342"/>
      <c r="D152" s="342"/>
      <c r="E152" s="242"/>
      <c r="F152" s="342"/>
      <c r="G152" s="234"/>
    </row>
    <row r="153" spans="1:7" x14ac:dyDescent="0.25">
      <c r="A153" s="227" t="s">
        <v>1442</v>
      </c>
      <c r="B153" s="335"/>
      <c r="C153" s="342"/>
      <c r="D153" s="342"/>
      <c r="E153" s="242"/>
      <c r="F153" s="342"/>
      <c r="G153" s="234"/>
    </row>
    <row r="154" spans="1:7" x14ac:dyDescent="0.25">
      <c r="A154" s="227" t="s">
        <v>1443</v>
      </c>
      <c r="B154" s="335"/>
      <c r="C154" s="342"/>
      <c r="D154" s="342"/>
      <c r="E154" s="242"/>
      <c r="F154" s="342"/>
      <c r="G154" s="234"/>
    </row>
    <row r="155" spans="1:7" x14ac:dyDescent="0.25">
      <c r="A155" s="227" t="s">
        <v>1444</v>
      </c>
      <c r="B155" s="335"/>
      <c r="C155" s="342"/>
      <c r="D155" s="342"/>
      <c r="E155" s="242"/>
      <c r="F155" s="342"/>
      <c r="G155" s="234"/>
    </row>
    <row r="156" spans="1:7" x14ac:dyDescent="0.25">
      <c r="A156" s="227" t="s">
        <v>1445</v>
      </c>
      <c r="B156" s="335"/>
      <c r="C156" s="342"/>
      <c r="D156" s="342"/>
      <c r="E156" s="242"/>
      <c r="F156" s="342"/>
      <c r="G156" s="234"/>
    </row>
    <row r="157" spans="1:7" x14ac:dyDescent="0.25">
      <c r="A157" s="227" t="s">
        <v>1446</v>
      </c>
      <c r="B157" s="335"/>
      <c r="C157" s="342"/>
      <c r="D157" s="342"/>
      <c r="E157" s="242"/>
      <c r="F157" s="342"/>
      <c r="G157" s="234"/>
    </row>
    <row r="158" spans="1:7" x14ac:dyDescent="0.25">
      <c r="A158" s="227" t="s">
        <v>1447</v>
      </c>
      <c r="B158" s="335"/>
      <c r="C158" s="342"/>
      <c r="D158" s="342"/>
      <c r="E158" s="242"/>
      <c r="F158" s="342"/>
      <c r="G158" s="234"/>
    </row>
    <row r="159" spans="1:7" x14ac:dyDescent="0.25">
      <c r="A159" s="227" t="s">
        <v>1448</v>
      </c>
      <c r="B159" s="335"/>
      <c r="C159" s="342"/>
      <c r="D159" s="342"/>
      <c r="E159" s="242"/>
      <c r="F159" s="342"/>
      <c r="G159" s="234"/>
    </row>
    <row r="160" spans="1:7" x14ac:dyDescent="0.25">
      <c r="A160" s="227" t="s">
        <v>1449</v>
      </c>
      <c r="B160" s="335"/>
      <c r="C160" s="342"/>
      <c r="D160" s="342"/>
      <c r="E160" s="242"/>
      <c r="F160" s="342"/>
      <c r="G160" s="234"/>
    </row>
    <row r="161" spans="1:7" x14ac:dyDescent="0.25">
      <c r="A161" s="227" t="s">
        <v>1450</v>
      </c>
      <c r="B161" s="335"/>
      <c r="C161" s="342"/>
      <c r="D161" s="342"/>
      <c r="E161" s="242"/>
      <c r="F161" s="342"/>
      <c r="G161" s="234"/>
    </row>
    <row r="162" spans="1:7" x14ac:dyDescent="0.25">
      <c r="A162" s="227" t="s">
        <v>1451</v>
      </c>
      <c r="B162" s="335"/>
      <c r="C162" s="342"/>
      <c r="D162" s="342"/>
      <c r="E162" s="242"/>
      <c r="F162" s="342"/>
      <c r="G162" s="234"/>
    </row>
    <row r="163" spans="1:7" x14ac:dyDescent="0.25">
      <c r="A163" s="227" t="s">
        <v>1452</v>
      </c>
      <c r="B163" s="335"/>
      <c r="C163" s="342"/>
      <c r="D163" s="342"/>
      <c r="E163" s="242"/>
      <c r="F163" s="342"/>
      <c r="G163" s="234"/>
    </row>
    <row r="164" spans="1:7" x14ac:dyDescent="0.25">
      <c r="A164" s="227" t="s">
        <v>1453</v>
      </c>
      <c r="B164" s="335"/>
      <c r="C164" s="342"/>
      <c r="D164" s="342"/>
      <c r="E164" s="242"/>
      <c r="F164" s="342"/>
      <c r="G164" s="234"/>
    </row>
    <row r="165" spans="1:7" x14ac:dyDescent="0.25">
      <c r="A165" s="227" t="s">
        <v>1454</v>
      </c>
      <c r="B165" s="335"/>
      <c r="C165" s="342"/>
      <c r="D165" s="342"/>
      <c r="E165" s="242"/>
      <c r="F165" s="342"/>
      <c r="G165" s="234"/>
    </row>
    <row r="166" spans="1:7" x14ac:dyDescent="0.25">
      <c r="A166" s="227" t="s">
        <v>1455</v>
      </c>
      <c r="B166" s="335"/>
      <c r="C166" s="342"/>
      <c r="D166" s="342"/>
      <c r="E166" s="242"/>
      <c r="F166" s="342"/>
      <c r="G166" s="234"/>
    </row>
    <row r="167" spans="1:7" x14ac:dyDescent="0.25">
      <c r="A167" s="227" t="s">
        <v>1456</v>
      </c>
      <c r="B167" s="335"/>
      <c r="C167" s="342"/>
      <c r="D167" s="342"/>
      <c r="E167" s="242"/>
      <c r="F167" s="342"/>
      <c r="G167" s="234"/>
    </row>
    <row r="168" spans="1:7" x14ac:dyDescent="0.25">
      <c r="A168" s="227" t="s">
        <v>1457</v>
      </c>
      <c r="B168" s="335"/>
      <c r="C168" s="342"/>
      <c r="D168" s="342"/>
      <c r="E168" s="242"/>
      <c r="F168" s="342"/>
      <c r="G168" s="234"/>
    </row>
    <row r="169" spans="1:7" x14ac:dyDescent="0.25">
      <c r="A169" s="227" t="s">
        <v>1458</v>
      </c>
      <c r="B169" s="335"/>
      <c r="C169" s="342"/>
      <c r="D169" s="342"/>
      <c r="E169" s="242"/>
      <c r="F169" s="342"/>
      <c r="G169" s="234"/>
    </row>
    <row r="170" spans="1:7" x14ac:dyDescent="0.25">
      <c r="A170" s="227" t="s">
        <v>1459</v>
      </c>
      <c r="B170" s="335"/>
      <c r="C170" s="342"/>
      <c r="D170" s="342"/>
      <c r="E170" s="242"/>
      <c r="F170" s="342"/>
      <c r="G170" s="234"/>
    </row>
    <row r="171" spans="1:7" x14ac:dyDescent="0.25">
      <c r="A171" s="85"/>
      <c r="B171" s="85" t="s">
        <v>635</v>
      </c>
      <c r="C171" s="85" t="s">
        <v>512</v>
      </c>
      <c r="D171" s="85" t="s">
        <v>513</v>
      </c>
      <c r="E171" s="85"/>
      <c r="F171" s="85" t="s">
        <v>480</v>
      </c>
      <c r="G171" s="85"/>
    </row>
    <row r="172" spans="1:7" x14ac:dyDescent="0.25">
      <c r="A172" s="227" t="s">
        <v>1460</v>
      </c>
      <c r="B172" s="227" t="s">
        <v>637</v>
      </c>
      <c r="C172" s="342"/>
      <c r="D172" s="342"/>
      <c r="E172" s="243"/>
      <c r="F172" s="342"/>
      <c r="G172" s="234"/>
    </row>
    <row r="173" spans="1:7" x14ac:dyDescent="0.25">
      <c r="A173" s="227" t="s">
        <v>1461</v>
      </c>
      <c r="B173" s="227" t="s">
        <v>639</v>
      </c>
      <c r="C173" s="342"/>
      <c r="D173" s="342"/>
      <c r="E173" s="243"/>
      <c r="F173" s="342"/>
      <c r="G173" s="234"/>
    </row>
    <row r="174" spans="1:7" x14ac:dyDescent="0.25">
      <c r="A174" s="227" t="s">
        <v>1462</v>
      </c>
      <c r="B174" s="227" t="s">
        <v>144</v>
      </c>
      <c r="C174" s="342"/>
      <c r="D174" s="342"/>
      <c r="E174" s="243"/>
      <c r="F174" s="342"/>
      <c r="G174" s="234"/>
    </row>
    <row r="175" spans="1:7" x14ac:dyDescent="0.25">
      <c r="A175" s="227" t="s">
        <v>1463</v>
      </c>
      <c r="B175" s="227"/>
      <c r="C175" s="242"/>
      <c r="D175" s="242"/>
      <c r="E175" s="243"/>
      <c r="F175" s="242"/>
      <c r="G175" s="234"/>
    </row>
    <row r="176" spans="1:7" x14ac:dyDescent="0.25">
      <c r="A176" s="227" t="s">
        <v>1464</v>
      </c>
      <c r="B176" s="227"/>
      <c r="C176" s="242"/>
      <c r="D176" s="242"/>
      <c r="E176" s="243"/>
      <c r="F176" s="242"/>
      <c r="G176" s="234"/>
    </row>
    <row r="177" spans="1:7" x14ac:dyDescent="0.25">
      <c r="A177" s="227" t="s">
        <v>1465</v>
      </c>
      <c r="B177" s="227"/>
      <c r="C177" s="242"/>
      <c r="D177" s="242"/>
      <c r="E177" s="243"/>
      <c r="F177" s="242"/>
      <c r="G177" s="234"/>
    </row>
    <row r="178" spans="1:7" x14ac:dyDescent="0.25">
      <c r="A178" s="227" t="s">
        <v>1466</v>
      </c>
      <c r="B178" s="227"/>
      <c r="C178" s="242"/>
      <c r="D178" s="242"/>
      <c r="E178" s="243"/>
      <c r="F178" s="242"/>
      <c r="G178" s="234"/>
    </row>
    <row r="179" spans="1:7" x14ac:dyDescent="0.25">
      <c r="A179" s="227" t="s">
        <v>1467</v>
      </c>
      <c r="B179" s="227"/>
      <c r="C179" s="242"/>
      <c r="D179" s="242"/>
      <c r="E179" s="243"/>
      <c r="F179" s="242"/>
      <c r="G179" s="234"/>
    </row>
    <row r="180" spans="1:7" x14ac:dyDescent="0.25">
      <c r="A180" s="227" t="s">
        <v>1468</v>
      </c>
      <c r="B180" s="227"/>
      <c r="C180" s="242"/>
      <c r="D180" s="242"/>
      <c r="E180" s="243"/>
      <c r="F180" s="242"/>
      <c r="G180" s="234"/>
    </row>
    <row r="181" spans="1:7" x14ac:dyDescent="0.25">
      <c r="A181" s="85"/>
      <c r="B181" s="85" t="s">
        <v>647</v>
      </c>
      <c r="C181" s="85" t="s">
        <v>512</v>
      </c>
      <c r="D181" s="85" t="s">
        <v>513</v>
      </c>
      <c r="E181" s="85"/>
      <c r="F181" s="85" t="s">
        <v>480</v>
      </c>
      <c r="G181" s="85"/>
    </row>
    <row r="182" spans="1:7" x14ac:dyDescent="0.25">
      <c r="A182" s="227" t="s">
        <v>1469</v>
      </c>
      <c r="B182" s="227" t="s">
        <v>649</v>
      </c>
      <c r="C182" s="342"/>
      <c r="D182" s="342"/>
      <c r="E182" s="243"/>
      <c r="F182" s="342"/>
      <c r="G182" s="234"/>
    </row>
    <row r="183" spans="1:7" x14ac:dyDescent="0.25">
      <c r="A183" s="227" t="s">
        <v>1470</v>
      </c>
      <c r="B183" s="227" t="s">
        <v>651</v>
      </c>
      <c r="C183" s="342"/>
      <c r="D183" s="342"/>
      <c r="E183" s="243"/>
      <c r="F183" s="342"/>
      <c r="G183" s="234"/>
    </row>
    <row r="184" spans="1:7" x14ac:dyDescent="0.25">
      <c r="A184" s="227" t="s">
        <v>1471</v>
      </c>
      <c r="B184" s="227" t="s">
        <v>144</v>
      </c>
      <c r="C184" s="342"/>
      <c r="D184" s="342"/>
      <c r="E184" s="243"/>
      <c r="F184" s="342"/>
      <c r="G184" s="234"/>
    </row>
    <row r="185" spans="1:7" x14ac:dyDescent="0.25">
      <c r="A185" s="227" t="s">
        <v>1472</v>
      </c>
      <c r="B185" s="227"/>
      <c r="C185" s="227"/>
      <c r="D185" s="227"/>
      <c r="E185" s="225"/>
      <c r="F185" s="227"/>
      <c r="G185" s="234"/>
    </row>
    <row r="186" spans="1:7" x14ac:dyDescent="0.25">
      <c r="A186" s="227" t="s">
        <v>1473</v>
      </c>
      <c r="B186" s="227"/>
      <c r="C186" s="227"/>
      <c r="D186" s="227"/>
      <c r="E186" s="225"/>
      <c r="F186" s="227"/>
      <c r="G186" s="234"/>
    </row>
    <row r="187" spans="1:7" x14ac:dyDescent="0.25">
      <c r="A187" s="227" t="s">
        <v>1474</v>
      </c>
      <c r="B187" s="227"/>
      <c r="C187" s="227"/>
      <c r="D187" s="227"/>
      <c r="E187" s="225"/>
      <c r="F187" s="227"/>
      <c r="G187" s="234"/>
    </row>
    <row r="188" spans="1:7" x14ac:dyDescent="0.25">
      <c r="A188" s="227" t="s">
        <v>1475</v>
      </c>
      <c r="B188" s="227"/>
      <c r="C188" s="227"/>
      <c r="D188" s="227"/>
      <c r="E188" s="225"/>
      <c r="F188" s="227"/>
      <c r="G188" s="234"/>
    </row>
    <row r="189" spans="1:7" x14ac:dyDescent="0.25">
      <c r="A189" s="227" t="s">
        <v>1476</v>
      </c>
      <c r="B189" s="227"/>
      <c r="C189" s="227"/>
      <c r="D189" s="227"/>
      <c r="E189" s="225"/>
      <c r="F189" s="227"/>
      <c r="G189" s="234"/>
    </row>
    <row r="190" spans="1:7" x14ac:dyDescent="0.25">
      <c r="A190" s="227" t="s">
        <v>1477</v>
      </c>
      <c r="B190" s="227"/>
      <c r="C190" s="227"/>
      <c r="D190" s="227"/>
      <c r="E190" s="225"/>
      <c r="F190" s="227"/>
      <c r="G190" s="234"/>
    </row>
    <row r="191" spans="1:7" x14ac:dyDescent="0.25">
      <c r="A191" s="85"/>
      <c r="B191" s="85" t="s">
        <v>659</v>
      </c>
      <c r="C191" s="85" t="s">
        <v>512</v>
      </c>
      <c r="D191" s="85" t="s">
        <v>513</v>
      </c>
      <c r="E191" s="85"/>
      <c r="F191" s="85" t="s">
        <v>480</v>
      </c>
      <c r="G191" s="85"/>
    </row>
    <row r="192" spans="1:7" x14ac:dyDescent="0.25">
      <c r="A192" s="227" t="s">
        <v>1478</v>
      </c>
      <c r="B192" s="235" t="s">
        <v>661</v>
      </c>
      <c r="C192" s="342"/>
      <c r="D192" s="342"/>
      <c r="E192" s="243"/>
      <c r="F192" s="342"/>
      <c r="G192" s="234"/>
    </row>
    <row r="193" spans="1:7" x14ac:dyDescent="0.25">
      <c r="A193" s="227" t="s">
        <v>1479</v>
      </c>
      <c r="B193" s="235" t="s">
        <v>663</v>
      </c>
      <c r="C193" s="342"/>
      <c r="D193" s="342"/>
      <c r="E193" s="243"/>
      <c r="F193" s="342"/>
      <c r="G193" s="234"/>
    </row>
    <row r="194" spans="1:7" x14ac:dyDescent="0.25">
      <c r="A194" s="227" t="s">
        <v>1480</v>
      </c>
      <c r="B194" s="235" t="s">
        <v>665</v>
      </c>
      <c r="C194" s="342"/>
      <c r="D194" s="342"/>
      <c r="E194" s="242"/>
      <c r="F194" s="342"/>
      <c r="G194" s="234"/>
    </row>
    <row r="195" spans="1:7" x14ac:dyDescent="0.25">
      <c r="A195" s="227" t="s">
        <v>1481</v>
      </c>
      <c r="B195" s="235" t="s">
        <v>667</v>
      </c>
      <c r="C195" s="342"/>
      <c r="D195" s="342"/>
      <c r="E195" s="242"/>
      <c r="F195" s="342"/>
      <c r="G195" s="234"/>
    </row>
    <row r="196" spans="1:7" x14ac:dyDescent="0.25">
      <c r="A196" s="227" t="s">
        <v>1482</v>
      </c>
      <c r="B196" s="235" t="s">
        <v>669</v>
      </c>
      <c r="C196" s="342"/>
      <c r="D196" s="342"/>
      <c r="E196" s="242"/>
      <c r="F196" s="342"/>
      <c r="G196" s="234"/>
    </row>
    <row r="197" spans="1:7" x14ac:dyDescent="0.25">
      <c r="A197" s="227" t="s">
        <v>2257</v>
      </c>
      <c r="B197" s="232"/>
      <c r="C197" s="242"/>
      <c r="D197" s="242"/>
      <c r="E197" s="242"/>
      <c r="F197" s="242"/>
      <c r="G197" s="234"/>
    </row>
    <row r="198" spans="1:7" x14ac:dyDescent="0.25">
      <c r="A198" s="265" t="s">
        <v>2258</v>
      </c>
      <c r="B198" s="232"/>
      <c r="C198" s="242"/>
      <c r="D198" s="242"/>
      <c r="E198" s="242"/>
      <c r="F198" s="242"/>
      <c r="G198" s="234"/>
    </row>
    <row r="199" spans="1:7" x14ac:dyDescent="0.25">
      <c r="A199" s="265" t="s">
        <v>2259</v>
      </c>
      <c r="B199" s="235"/>
      <c r="C199" s="242"/>
      <c r="D199" s="242"/>
      <c r="E199" s="242"/>
      <c r="F199" s="242"/>
      <c r="G199" s="234"/>
    </row>
    <row r="200" spans="1:7" x14ac:dyDescent="0.25">
      <c r="A200" s="265" t="s">
        <v>2260</v>
      </c>
      <c r="B200" s="235"/>
      <c r="C200" s="242"/>
      <c r="D200" s="242"/>
      <c r="E200" s="242"/>
      <c r="F200" s="242"/>
      <c r="G200" s="234"/>
    </row>
    <row r="201" spans="1:7" x14ac:dyDescent="0.25">
      <c r="A201" s="85"/>
      <c r="B201" s="85" t="s">
        <v>674</v>
      </c>
      <c r="C201" s="85" t="s">
        <v>512</v>
      </c>
      <c r="D201" s="85" t="s">
        <v>513</v>
      </c>
      <c r="E201" s="85"/>
      <c r="F201" s="85" t="s">
        <v>480</v>
      </c>
      <c r="G201" s="85"/>
    </row>
    <row r="202" spans="1:7" x14ac:dyDescent="0.25">
      <c r="A202" s="227" t="s">
        <v>1483</v>
      </c>
      <c r="B202" s="227" t="s">
        <v>676</v>
      </c>
      <c r="C202" s="342"/>
      <c r="D202" s="342"/>
      <c r="E202" s="243"/>
      <c r="F202" s="342"/>
      <c r="G202" s="234"/>
    </row>
    <row r="203" spans="1:7" x14ac:dyDescent="0.25">
      <c r="A203" s="227" t="s">
        <v>2261</v>
      </c>
      <c r="B203" s="236"/>
      <c r="C203" s="242"/>
      <c r="D203" s="242"/>
      <c r="E203" s="243"/>
      <c r="F203" s="242"/>
      <c r="G203" s="234"/>
    </row>
    <row r="204" spans="1:7" x14ac:dyDescent="0.25">
      <c r="A204" s="265" t="s">
        <v>2262</v>
      </c>
      <c r="B204" s="236"/>
      <c r="C204" s="242"/>
      <c r="D204" s="242"/>
      <c r="E204" s="243"/>
      <c r="F204" s="242"/>
      <c r="G204" s="234"/>
    </row>
    <row r="205" spans="1:7" x14ac:dyDescent="0.25">
      <c r="A205" s="265" t="s">
        <v>2263</v>
      </c>
      <c r="B205" s="236"/>
      <c r="C205" s="242"/>
      <c r="D205" s="242"/>
      <c r="E205" s="243"/>
      <c r="F205" s="242"/>
      <c r="G205" s="234"/>
    </row>
    <row r="206" spans="1:7" x14ac:dyDescent="0.25">
      <c r="A206" s="265" t="s">
        <v>2264</v>
      </c>
      <c r="B206" s="236"/>
      <c r="C206" s="242"/>
      <c r="D206" s="242"/>
      <c r="E206" s="243"/>
      <c r="F206" s="242"/>
      <c r="G206" s="234"/>
    </row>
    <row r="207" spans="1:7" x14ac:dyDescent="0.25">
      <c r="A207" s="265" t="s">
        <v>2265</v>
      </c>
      <c r="B207" s="234"/>
      <c r="C207" s="234"/>
      <c r="D207" s="234"/>
      <c r="E207" s="234"/>
      <c r="F207" s="234"/>
      <c r="G207" s="234"/>
    </row>
    <row r="208" spans="1:7" x14ac:dyDescent="0.25">
      <c r="A208" s="265" t="s">
        <v>2266</v>
      </c>
      <c r="B208" s="234"/>
      <c r="C208" s="234"/>
      <c r="D208" s="234"/>
      <c r="E208" s="234"/>
      <c r="F208" s="234"/>
      <c r="G208" s="234"/>
    </row>
    <row r="209" spans="1:7" x14ac:dyDescent="0.25">
      <c r="A209" s="265" t="s">
        <v>2267</v>
      </c>
      <c r="B209" s="234"/>
      <c r="C209" s="234"/>
      <c r="D209" s="234"/>
      <c r="E209" s="234"/>
      <c r="F209" s="234"/>
      <c r="G209" s="234"/>
    </row>
    <row r="210" spans="1:7" ht="18.75" x14ac:dyDescent="0.25">
      <c r="A210" s="167"/>
      <c r="B210" s="256" t="s">
        <v>1300</v>
      </c>
      <c r="C210" s="255"/>
      <c r="D210" s="255"/>
      <c r="E210" s="255"/>
      <c r="F210" s="255"/>
      <c r="G210" s="255"/>
    </row>
    <row r="211" spans="1:7" x14ac:dyDescent="0.25">
      <c r="A211" s="85"/>
      <c r="B211" s="85" t="s">
        <v>681</v>
      </c>
      <c r="C211" s="85" t="s">
        <v>682</v>
      </c>
      <c r="D211" s="85" t="s">
        <v>683</v>
      </c>
      <c r="E211" s="85"/>
      <c r="F211" s="85" t="s">
        <v>512</v>
      </c>
      <c r="G211" s="85" t="s">
        <v>684</v>
      </c>
    </row>
    <row r="212" spans="1:7" x14ac:dyDescent="0.25">
      <c r="A212" s="227" t="s">
        <v>1484</v>
      </c>
      <c r="B212" s="234" t="s">
        <v>686</v>
      </c>
      <c r="C212" s="336"/>
      <c r="D212" s="227"/>
      <c r="E212" s="237"/>
      <c r="F212" s="238"/>
      <c r="G212" s="238"/>
    </row>
    <row r="213" spans="1:7" x14ac:dyDescent="0.25">
      <c r="A213" s="237"/>
      <c r="B213" s="239"/>
      <c r="C213" s="237"/>
      <c r="D213" s="237"/>
      <c r="E213" s="237"/>
      <c r="F213" s="238"/>
      <c r="G213" s="238"/>
    </row>
    <row r="214" spans="1:7" x14ac:dyDescent="0.25">
      <c r="A214" s="227"/>
      <c r="B214" s="234" t="s">
        <v>687</v>
      </c>
      <c r="C214" s="237"/>
      <c r="D214" s="237"/>
      <c r="E214" s="237"/>
      <c r="F214" s="238"/>
      <c r="G214" s="238"/>
    </row>
    <row r="215" spans="1:7" x14ac:dyDescent="0.25">
      <c r="A215" s="227" t="s">
        <v>1485</v>
      </c>
      <c r="B215" s="234"/>
      <c r="C215" s="336"/>
      <c r="D215" s="343"/>
      <c r="E215" s="237"/>
      <c r="F215" s="244" t="str">
        <f>IF($C$239=0,"",IF(C215="[for completion]","",IF(C215="","",C215/$C$239)))</f>
        <v/>
      </c>
      <c r="G215" s="244" t="str">
        <f>IF($D$239=0,"",IF(D215="[for completion]","",IF(D215="","",D215/$D$239)))</f>
        <v/>
      </c>
    </row>
    <row r="216" spans="1:7" x14ac:dyDescent="0.25">
      <c r="A216" s="227" t="s">
        <v>1486</v>
      </c>
      <c r="B216" s="234"/>
      <c r="C216" s="336"/>
      <c r="D216" s="343"/>
      <c r="E216" s="237"/>
      <c r="F216" s="244" t="str">
        <f t="shared" ref="F216:F238" si="4">IF($C$239=0,"",IF(C216="[for completion]","",IF(C216="","",C216/$C$239)))</f>
        <v/>
      </c>
      <c r="G216" s="244" t="str">
        <f t="shared" ref="G216:G238" si="5">IF($D$239=0,"",IF(D216="[for completion]","",IF(D216="","",D216/$D$239)))</f>
        <v/>
      </c>
    </row>
    <row r="217" spans="1:7" x14ac:dyDescent="0.25">
      <c r="A217" s="227" t="s">
        <v>1487</v>
      </c>
      <c r="B217" s="234"/>
      <c r="C217" s="336"/>
      <c r="D217" s="343"/>
      <c r="E217" s="237"/>
      <c r="F217" s="244" t="str">
        <f t="shared" si="4"/>
        <v/>
      </c>
      <c r="G217" s="244" t="str">
        <f t="shared" si="5"/>
        <v/>
      </c>
    </row>
    <row r="218" spans="1:7" x14ac:dyDescent="0.25">
      <c r="A218" s="227" t="s">
        <v>1488</v>
      </c>
      <c r="B218" s="234"/>
      <c r="C218" s="336"/>
      <c r="D218" s="343"/>
      <c r="E218" s="237"/>
      <c r="F218" s="244" t="str">
        <f t="shared" si="4"/>
        <v/>
      </c>
      <c r="G218" s="244" t="str">
        <f t="shared" si="5"/>
        <v/>
      </c>
    </row>
    <row r="219" spans="1:7" x14ac:dyDescent="0.25">
      <c r="A219" s="227" t="s">
        <v>1489</v>
      </c>
      <c r="B219" s="234"/>
      <c r="C219" s="336"/>
      <c r="D219" s="343"/>
      <c r="E219" s="237"/>
      <c r="F219" s="244" t="str">
        <f t="shared" si="4"/>
        <v/>
      </c>
      <c r="G219" s="244" t="str">
        <f t="shared" si="5"/>
        <v/>
      </c>
    </row>
    <row r="220" spans="1:7" x14ac:dyDescent="0.25">
      <c r="A220" s="227" t="s">
        <v>1490</v>
      </c>
      <c r="B220" s="234"/>
      <c r="C220" s="336"/>
      <c r="D220" s="343"/>
      <c r="E220" s="237"/>
      <c r="F220" s="244" t="str">
        <f t="shared" si="4"/>
        <v/>
      </c>
      <c r="G220" s="244" t="str">
        <f t="shared" si="5"/>
        <v/>
      </c>
    </row>
    <row r="221" spans="1:7" x14ac:dyDescent="0.25">
      <c r="A221" s="227" t="s">
        <v>1491</v>
      </c>
      <c r="B221" s="234"/>
      <c r="C221" s="336"/>
      <c r="D221" s="343"/>
      <c r="E221" s="237"/>
      <c r="F221" s="244" t="str">
        <f t="shared" si="4"/>
        <v/>
      </c>
      <c r="G221" s="244" t="str">
        <f t="shared" si="5"/>
        <v/>
      </c>
    </row>
    <row r="222" spans="1:7" x14ac:dyDescent="0.25">
      <c r="A222" s="227" t="s">
        <v>1492</v>
      </c>
      <c r="B222" s="234"/>
      <c r="C222" s="336"/>
      <c r="D222" s="343"/>
      <c r="E222" s="237"/>
      <c r="F222" s="244" t="str">
        <f t="shared" si="4"/>
        <v/>
      </c>
      <c r="G222" s="244" t="str">
        <f t="shared" si="5"/>
        <v/>
      </c>
    </row>
    <row r="223" spans="1:7" x14ac:dyDescent="0.25">
      <c r="A223" s="227" t="s">
        <v>1493</v>
      </c>
      <c r="B223" s="234"/>
      <c r="C223" s="336"/>
      <c r="D223" s="343"/>
      <c r="E223" s="237"/>
      <c r="F223" s="244" t="str">
        <f t="shared" si="4"/>
        <v/>
      </c>
      <c r="G223" s="244" t="str">
        <f t="shared" si="5"/>
        <v/>
      </c>
    </row>
    <row r="224" spans="1:7" x14ac:dyDescent="0.25">
      <c r="A224" s="227" t="s">
        <v>1494</v>
      </c>
      <c r="B224" s="234"/>
      <c r="C224" s="336"/>
      <c r="D224" s="343"/>
      <c r="E224" s="234"/>
      <c r="F224" s="244" t="str">
        <f t="shared" si="4"/>
        <v/>
      </c>
      <c r="G224" s="244" t="str">
        <f t="shared" si="5"/>
        <v/>
      </c>
    </row>
    <row r="225" spans="1:7" x14ac:dyDescent="0.25">
      <c r="A225" s="227" t="s">
        <v>1495</v>
      </c>
      <c r="B225" s="234"/>
      <c r="C225" s="336"/>
      <c r="D225" s="343"/>
      <c r="E225" s="234"/>
      <c r="F225" s="244" t="str">
        <f t="shared" si="4"/>
        <v/>
      </c>
      <c r="G225" s="244" t="str">
        <f t="shared" si="5"/>
        <v/>
      </c>
    </row>
    <row r="226" spans="1:7" x14ac:dyDescent="0.25">
      <c r="A226" s="227" t="s">
        <v>1496</v>
      </c>
      <c r="B226" s="234"/>
      <c r="C226" s="336"/>
      <c r="D226" s="343"/>
      <c r="E226" s="234"/>
      <c r="F226" s="244" t="str">
        <f t="shared" si="4"/>
        <v/>
      </c>
      <c r="G226" s="244" t="str">
        <f t="shared" si="5"/>
        <v/>
      </c>
    </row>
    <row r="227" spans="1:7" x14ac:dyDescent="0.25">
      <c r="A227" s="227" t="s">
        <v>1497</v>
      </c>
      <c r="B227" s="234"/>
      <c r="C227" s="336"/>
      <c r="D227" s="343"/>
      <c r="E227" s="234"/>
      <c r="F227" s="244" t="str">
        <f t="shared" si="4"/>
        <v/>
      </c>
      <c r="G227" s="244" t="str">
        <f t="shared" si="5"/>
        <v/>
      </c>
    </row>
    <row r="228" spans="1:7" x14ac:dyDescent="0.25">
      <c r="A228" s="227" t="s">
        <v>1498</v>
      </c>
      <c r="B228" s="234"/>
      <c r="C228" s="336"/>
      <c r="D228" s="343"/>
      <c r="E228" s="234"/>
      <c r="F228" s="244" t="str">
        <f t="shared" si="4"/>
        <v/>
      </c>
      <c r="G228" s="244" t="str">
        <f t="shared" si="5"/>
        <v/>
      </c>
    </row>
    <row r="229" spans="1:7" x14ac:dyDescent="0.25">
      <c r="A229" s="227" t="s">
        <v>1499</v>
      </c>
      <c r="B229" s="234"/>
      <c r="C229" s="336"/>
      <c r="D229" s="343"/>
      <c r="E229" s="234"/>
      <c r="F229" s="244" t="str">
        <f t="shared" si="4"/>
        <v/>
      </c>
      <c r="G229" s="244" t="str">
        <f t="shared" si="5"/>
        <v/>
      </c>
    </row>
    <row r="230" spans="1:7" x14ac:dyDescent="0.25">
      <c r="A230" s="227" t="s">
        <v>1500</v>
      </c>
      <c r="B230" s="234"/>
      <c r="C230" s="336"/>
      <c r="D230" s="343"/>
      <c r="E230" s="227"/>
      <c r="F230" s="244" t="str">
        <f t="shared" si="4"/>
        <v/>
      </c>
      <c r="G230" s="244" t="str">
        <f t="shared" si="5"/>
        <v/>
      </c>
    </row>
    <row r="231" spans="1:7" x14ac:dyDescent="0.25">
      <c r="A231" s="227" t="s">
        <v>1501</v>
      </c>
      <c r="B231" s="234"/>
      <c r="C231" s="336"/>
      <c r="D231" s="343"/>
      <c r="E231" s="230"/>
      <c r="F231" s="244" t="str">
        <f t="shared" si="4"/>
        <v/>
      </c>
      <c r="G231" s="244" t="str">
        <f t="shared" si="5"/>
        <v/>
      </c>
    </row>
    <row r="232" spans="1:7" x14ac:dyDescent="0.25">
      <c r="A232" s="227" t="s">
        <v>1502</v>
      </c>
      <c r="B232" s="234"/>
      <c r="C232" s="336"/>
      <c r="D232" s="343"/>
      <c r="E232" s="230"/>
      <c r="F232" s="244" t="str">
        <f t="shared" si="4"/>
        <v/>
      </c>
      <c r="G232" s="244" t="str">
        <f t="shared" si="5"/>
        <v/>
      </c>
    </row>
    <row r="233" spans="1:7" x14ac:dyDescent="0.25">
      <c r="A233" s="227" t="s">
        <v>1503</v>
      </c>
      <c r="B233" s="234"/>
      <c r="C233" s="336"/>
      <c r="D233" s="343"/>
      <c r="E233" s="230"/>
      <c r="F233" s="244" t="str">
        <f t="shared" si="4"/>
        <v/>
      </c>
      <c r="G233" s="244" t="str">
        <f t="shared" si="5"/>
        <v/>
      </c>
    </row>
    <row r="234" spans="1:7" x14ac:dyDescent="0.25">
      <c r="A234" s="227" t="s">
        <v>1504</v>
      </c>
      <c r="B234" s="234"/>
      <c r="C234" s="336"/>
      <c r="D234" s="343"/>
      <c r="E234" s="230"/>
      <c r="F234" s="244" t="str">
        <f t="shared" si="4"/>
        <v/>
      </c>
      <c r="G234" s="244" t="str">
        <f t="shared" si="5"/>
        <v/>
      </c>
    </row>
    <row r="235" spans="1:7" x14ac:dyDescent="0.25">
      <c r="A235" s="227" t="s">
        <v>1505</v>
      </c>
      <c r="B235" s="234"/>
      <c r="C235" s="336"/>
      <c r="D235" s="343"/>
      <c r="E235" s="230"/>
      <c r="F235" s="244" t="str">
        <f t="shared" si="4"/>
        <v/>
      </c>
      <c r="G235" s="244" t="str">
        <f t="shared" si="5"/>
        <v/>
      </c>
    </row>
    <row r="236" spans="1:7" x14ac:dyDescent="0.25">
      <c r="A236" s="227" t="s">
        <v>1506</v>
      </c>
      <c r="B236" s="234"/>
      <c r="C236" s="336"/>
      <c r="D236" s="343"/>
      <c r="E236" s="230"/>
      <c r="F236" s="244" t="str">
        <f t="shared" si="4"/>
        <v/>
      </c>
      <c r="G236" s="244" t="str">
        <f t="shared" si="5"/>
        <v/>
      </c>
    </row>
    <row r="237" spans="1:7" x14ac:dyDescent="0.25">
      <c r="A237" s="227" t="s">
        <v>1507</v>
      </c>
      <c r="B237" s="234"/>
      <c r="C237" s="336"/>
      <c r="D237" s="343"/>
      <c r="E237" s="230"/>
      <c r="F237" s="244" t="str">
        <f t="shared" si="4"/>
        <v/>
      </c>
      <c r="G237" s="244" t="str">
        <f t="shared" si="5"/>
        <v/>
      </c>
    </row>
    <row r="238" spans="1:7" x14ac:dyDescent="0.25">
      <c r="A238" s="227" t="s">
        <v>1508</v>
      </c>
      <c r="B238" s="234"/>
      <c r="C238" s="336"/>
      <c r="D238" s="343"/>
      <c r="E238" s="230"/>
      <c r="F238" s="244" t="str">
        <f t="shared" si="4"/>
        <v/>
      </c>
      <c r="G238" s="244" t="str">
        <f t="shared" si="5"/>
        <v/>
      </c>
    </row>
    <row r="239" spans="1:7" x14ac:dyDescent="0.25">
      <c r="A239" s="227" t="s">
        <v>1509</v>
      </c>
      <c r="B239" s="240" t="s">
        <v>146</v>
      </c>
      <c r="C239" s="250">
        <v>0</v>
      </c>
      <c r="D239" s="248">
        <v>0</v>
      </c>
      <c r="E239" s="230"/>
      <c r="F239" s="249">
        <f>SUM(F215:F238)</f>
        <v>0</v>
      </c>
      <c r="G239" s="249">
        <f>SUM(G215:G238)</f>
        <v>0</v>
      </c>
    </row>
    <row r="240" spans="1:7" x14ac:dyDescent="0.25">
      <c r="A240" s="85"/>
      <c r="B240" s="85" t="s">
        <v>713</v>
      </c>
      <c r="C240" s="85" t="s">
        <v>682</v>
      </c>
      <c r="D240" s="85" t="s">
        <v>683</v>
      </c>
      <c r="E240" s="85"/>
      <c r="F240" s="85" t="s">
        <v>512</v>
      </c>
      <c r="G240" s="85" t="s">
        <v>684</v>
      </c>
    </row>
    <row r="241" spans="1:7" x14ac:dyDescent="0.25">
      <c r="A241" s="227" t="s">
        <v>1510</v>
      </c>
      <c r="B241" s="227" t="s">
        <v>715</v>
      </c>
      <c r="C241" s="342"/>
      <c r="D241" s="227"/>
      <c r="E241" s="227"/>
      <c r="F241" s="246"/>
      <c r="G241" s="246"/>
    </row>
    <row r="242" spans="1:7" x14ac:dyDescent="0.25">
      <c r="A242" s="227"/>
      <c r="B242" s="227"/>
      <c r="C242" s="227"/>
      <c r="D242" s="227"/>
      <c r="E242" s="227"/>
      <c r="F242" s="246"/>
      <c r="G242" s="246"/>
    </row>
    <row r="243" spans="1:7" x14ac:dyDescent="0.25">
      <c r="A243" s="227"/>
      <c r="B243" s="234" t="s">
        <v>716</v>
      </c>
      <c r="C243" s="227"/>
      <c r="D243" s="227"/>
      <c r="E243" s="227"/>
      <c r="F243" s="246"/>
      <c r="G243" s="246"/>
    </row>
    <row r="244" spans="1:7" x14ac:dyDescent="0.25">
      <c r="A244" s="227" t="s">
        <v>1511</v>
      </c>
      <c r="B244" s="227" t="s">
        <v>718</v>
      </c>
      <c r="C244" s="336"/>
      <c r="D244" s="343"/>
      <c r="E244" s="227"/>
      <c r="F244" s="244" t="str">
        <f>IF($C$252=0,"",IF(C244="[for completion]","",IF(C244="","",C244/$C$252)))</f>
        <v/>
      </c>
      <c r="G244" s="244" t="str">
        <f>IF($D$252=0,"",IF(D244="[for completion]","",IF(D244="","",D244/$D$252)))</f>
        <v/>
      </c>
    </row>
    <row r="245" spans="1:7" x14ac:dyDescent="0.25">
      <c r="A245" s="227" t="s">
        <v>1512</v>
      </c>
      <c r="B245" s="227" t="s">
        <v>720</v>
      </c>
      <c r="C245" s="336"/>
      <c r="D245" s="343"/>
      <c r="E245" s="227"/>
      <c r="F245" s="244" t="str">
        <f t="shared" ref="F245:F251" si="6">IF($C$252=0,"",IF(C245="[for completion]","",IF(C245="","",C245/$C$252)))</f>
        <v/>
      </c>
      <c r="G245" s="244" t="str">
        <f t="shared" ref="G245:G251" si="7">IF($D$252=0,"",IF(D245="[for completion]","",IF(D245="","",D245/$D$252)))</f>
        <v/>
      </c>
    </row>
    <row r="246" spans="1:7" x14ac:dyDescent="0.25">
      <c r="A246" s="227" t="s">
        <v>1513</v>
      </c>
      <c r="B246" s="227" t="s">
        <v>722</v>
      </c>
      <c r="C246" s="336"/>
      <c r="D246" s="343"/>
      <c r="E246" s="227"/>
      <c r="F246" s="244" t="str">
        <f t="shared" si="6"/>
        <v/>
      </c>
      <c r="G246" s="244" t="str">
        <f t="shared" si="7"/>
        <v/>
      </c>
    </row>
    <row r="247" spans="1:7" x14ac:dyDescent="0.25">
      <c r="A247" s="227" t="s">
        <v>1514</v>
      </c>
      <c r="B247" s="227" t="s">
        <v>724</v>
      </c>
      <c r="C247" s="336"/>
      <c r="D247" s="343"/>
      <c r="E247" s="227"/>
      <c r="F247" s="244" t="str">
        <f t="shared" si="6"/>
        <v/>
      </c>
      <c r="G247" s="244" t="str">
        <f t="shared" si="7"/>
        <v/>
      </c>
    </row>
    <row r="248" spans="1:7" x14ac:dyDescent="0.25">
      <c r="A248" s="227" t="s">
        <v>1515</v>
      </c>
      <c r="B248" s="227" t="s">
        <v>726</v>
      </c>
      <c r="C248" s="336"/>
      <c r="D248" s="343"/>
      <c r="E248" s="227"/>
      <c r="F248" s="244" t="str">
        <f>IF($C$252=0,"",IF(C248="[for completion]","",IF(C248="","",C248/$C$252)))</f>
        <v/>
      </c>
      <c r="G248" s="244" t="str">
        <f t="shared" si="7"/>
        <v/>
      </c>
    </row>
    <row r="249" spans="1:7" x14ac:dyDescent="0.25">
      <c r="A249" s="227" t="s">
        <v>1516</v>
      </c>
      <c r="B249" s="227" t="s">
        <v>728</v>
      </c>
      <c r="C249" s="336"/>
      <c r="D249" s="343"/>
      <c r="E249" s="227"/>
      <c r="F249" s="244" t="str">
        <f t="shared" si="6"/>
        <v/>
      </c>
      <c r="G249" s="244" t="str">
        <f t="shared" si="7"/>
        <v/>
      </c>
    </row>
    <row r="250" spans="1:7" x14ac:dyDescent="0.25">
      <c r="A250" s="227" t="s">
        <v>1517</v>
      </c>
      <c r="B250" s="227" t="s">
        <v>730</v>
      </c>
      <c r="C250" s="336"/>
      <c r="D250" s="343"/>
      <c r="E250" s="227"/>
      <c r="F250" s="244" t="str">
        <f t="shared" si="6"/>
        <v/>
      </c>
      <c r="G250" s="244" t="str">
        <f t="shared" si="7"/>
        <v/>
      </c>
    </row>
    <row r="251" spans="1:7" x14ac:dyDescent="0.25">
      <c r="A251" s="227" t="s">
        <v>1518</v>
      </c>
      <c r="B251" s="227" t="s">
        <v>732</v>
      </c>
      <c r="C251" s="336"/>
      <c r="D251" s="343"/>
      <c r="E251" s="227"/>
      <c r="F251" s="244" t="str">
        <f t="shared" si="6"/>
        <v/>
      </c>
      <c r="G251" s="244" t="str">
        <f t="shared" si="7"/>
        <v/>
      </c>
    </row>
    <row r="252" spans="1:7" x14ac:dyDescent="0.25">
      <c r="A252" s="227" t="s">
        <v>1519</v>
      </c>
      <c r="B252" s="240" t="s">
        <v>146</v>
      </c>
      <c r="C252" s="245">
        <v>0</v>
      </c>
      <c r="D252" s="247">
        <v>0</v>
      </c>
      <c r="E252" s="227"/>
      <c r="F252" s="249">
        <f>SUM(F241:F251)</f>
        <v>0</v>
      </c>
      <c r="G252" s="249">
        <f>SUM(G241:G251)</f>
        <v>0</v>
      </c>
    </row>
    <row r="253" spans="1:7" x14ac:dyDescent="0.25">
      <c r="A253" s="227" t="s">
        <v>1520</v>
      </c>
      <c r="B253" s="231" t="s">
        <v>735</v>
      </c>
      <c r="C253" s="336"/>
      <c r="D253" s="343"/>
      <c r="E253" s="227"/>
      <c r="F253" s="244" t="s">
        <v>1323</v>
      </c>
      <c r="G253" s="244" t="s">
        <v>1323</v>
      </c>
    </row>
    <row r="254" spans="1:7" x14ac:dyDescent="0.25">
      <c r="A254" s="227" t="s">
        <v>1521</v>
      </c>
      <c r="B254" s="231" t="s">
        <v>737</v>
      </c>
      <c r="C254" s="336"/>
      <c r="D254" s="343"/>
      <c r="E254" s="227"/>
      <c r="F254" s="244" t="s">
        <v>1323</v>
      </c>
      <c r="G254" s="244" t="s">
        <v>1323</v>
      </c>
    </row>
    <row r="255" spans="1:7" x14ac:dyDescent="0.25">
      <c r="A255" s="227" t="s">
        <v>1522</v>
      </c>
      <c r="B255" s="231" t="s">
        <v>739</v>
      </c>
      <c r="C255" s="336"/>
      <c r="D255" s="343"/>
      <c r="E255" s="227"/>
      <c r="F255" s="244" t="s">
        <v>1323</v>
      </c>
      <c r="G255" s="244" t="s">
        <v>1323</v>
      </c>
    </row>
    <row r="256" spans="1:7" x14ac:dyDescent="0.25">
      <c r="A256" s="227" t="s">
        <v>1523</v>
      </c>
      <c r="B256" s="231" t="s">
        <v>741</v>
      </c>
      <c r="C256" s="336"/>
      <c r="D256" s="343"/>
      <c r="E256" s="227"/>
      <c r="F256" s="244" t="s">
        <v>1323</v>
      </c>
      <c r="G256" s="244" t="s">
        <v>1323</v>
      </c>
    </row>
    <row r="257" spans="1:7" x14ac:dyDescent="0.25">
      <c r="A257" s="227" t="s">
        <v>1524</v>
      </c>
      <c r="B257" s="231" t="s">
        <v>743</v>
      </c>
      <c r="C257" s="336"/>
      <c r="D257" s="343"/>
      <c r="E257" s="227"/>
      <c r="F257" s="244" t="s">
        <v>1323</v>
      </c>
      <c r="G257" s="244" t="s">
        <v>1323</v>
      </c>
    </row>
    <row r="258" spans="1:7" x14ac:dyDescent="0.25">
      <c r="A258" s="227" t="s">
        <v>1525</v>
      </c>
      <c r="B258" s="231" t="s">
        <v>745</v>
      </c>
      <c r="C258" s="336"/>
      <c r="D258" s="343"/>
      <c r="E258" s="227"/>
      <c r="F258" s="244" t="s">
        <v>1323</v>
      </c>
      <c r="G258" s="244" t="s">
        <v>1323</v>
      </c>
    </row>
    <row r="259" spans="1:7" x14ac:dyDescent="0.25">
      <c r="A259" s="227" t="s">
        <v>1526</v>
      </c>
      <c r="B259" s="231"/>
      <c r="C259" s="227"/>
      <c r="D259" s="227"/>
      <c r="E259" s="227"/>
      <c r="F259" s="244"/>
      <c r="G259" s="244"/>
    </row>
    <row r="260" spans="1:7" x14ac:dyDescent="0.25">
      <c r="A260" s="227" t="s">
        <v>1527</v>
      </c>
      <c r="B260" s="231"/>
      <c r="C260" s="227"/>
      <c r="D260" s="227"/>
      <c r="E260" s="227"/>
      <c r="F260" s="244"/>
      <c r="G260" s="244"/>
    </row>
    <row r="261" spans="1:7" x14ac:dyDescent="0.25">
      <c r="A261" s="227" t="s">
        <v>1528</v>
      </c>
      <c r="B261" s="231"/>
      <c r="C261" s="227"/>
      <c r="D261" s="227"/>
      <c r="E261" s="227"/>
      <c r="F261" s="244"/>
      <c r="G261" s="244"/>
    </row>
    <row r="262" spans="1:7" x14ac:dyDescent="0.25">
      <c r="A262" s="85"/>
      <c r="B262" s="85" t="s">
        <v>749</v>
      </c>
      <c r="C262" s="85" t="s">
        <v>682</v>
      </c>
      <c r="D262" s="85" t="s">
        <v>683</v>
      </c>
      <c r="E262" s="85"/>
      <c r="F262" s="85" t="s">
        <v>512</v>
      </c>
      <c r="G262" s="85" t="s">
        <v>684</v>
      </c>
    </row>
    <row r="263" spans="1:7" x14ac:dyDescent="0.25">
      <c r="A263" s="227" t="s">
        <v>1529</v>
      </c>
      <c r="B263" s="227" t="s">
        <v>715</v>
      </c>
      <c r="C263" s="342" t="s">
        <v>853</v>
      </c>
      <c r="D263" s="227"/>
      <c r="E263" s="227"/>
      <c r="F263" s="246"/>
      <c r="G263" s="246"/>
    </row>
    <row r="264" spans="1:7" x14ac:dyDescent="0.25">
      <c r="A264" s="227"/>
      <c r="B264" s="227"/>
      <c r="C264" s="227"/>
      <c r="D264" s="227"/>
      <c r="E264" s="227"/>
      <c r="F264" s="246"/>
      <c r="G264" s="246"/>
    </row>
    <row r="265" spans="1:7" x14ac:dyDescent="0.25">
      <c r="A265" s="227"/>
      <c r="B265" s="234" t="s">
        <v>716</v>
      </c>
      <c r="C265" s="227"/>
      <c r="D265" s="227"/>
      <c r="E265" s="227"/>
      <c r="F265" s="246"/>
      <c r="G265" s="246"/>
    </row>
    <row r="266" spans="1:7" x14ac:dyDescent="0.25">
      <c r="A266" s="227" t="s">
        <v>1530</v>
      </c>
      <c r="B266" s="227" t="s">
        <v>718</v>
      </c>
      <c r="C266" s="336" t="s">
        <v>853</v>
      </c>
      <c r="D266" s="343" t="s">
        <v>853</v>
      </c>
      <c r="E266" s="227"/>
      <c r="F266" s="244" t="str">
        <f>IF($C$274=0,"",IF(C266="[for completion]","",IF(C266="","",C266/$C$274)))</f>
        <v/>
      </c>
      <c r="G266" s="244" t="str">
        <f>IF($D$274=0,"",IF(D266="[for completion]","",IF(D266="","",D266/$D$274)))</f>
        <v/>
      </c>
    </row>
    <row r="267" spans="1:7" x14ac:dyDescent="0.25">
      <c r="A267" s="227" t="s">
        <v>1531</v>
      </c>
      <c r="B267" s="227" t="s">
        <v>720</v>
      </c>
      <c r="C267" s="336" t="s">
        <v>853</v>
      </c>
      <c r="D267" s="343" t="s">
        <v>853</v>
      </c>
      <c r="E267" s="227"/>
      <c r="F267" s="244" t="str">
        <f t="shared" ref="F267:F273" si="8">IF($C$274=0,"",IF(C267="[for completion]","",IF(C267="","",C267/$C$274)))</f>
        <v/>
      </c>
      <c r="G267" s="244" t="str">
        <f t="shared" ref="G267:G273" si="9">IF($D$274=0,"",IF(D267="[for completion]","",IF(D267="","",D267/$D$274)))</f>
        <v/>
      </c>
    </row>
    <row r="268" spans="1:7" x14ac:dyDescent="0.25">
      <c r="A268" s="227" t="s">
        <v>1532</v>
      </c>
      <c r="B268" s="227" t="s">
        <v>722</v>
      </c>
      <c r="C268" s="336" t="s">
        <v>853</v>
      </c>
      <c r="D268" s="343" t="s">
        <v>853</v>
      </c>
      <c r="E268" s="227"/>
      <c r="F268" s="244" t="str">
        <f t="shared" si="8"/>
        <v/>
      </c>
      <c r="G268" s="244" t="str">
        <f t="shared" si="9"/>
        <v/>
      </c>
    </row>
    <row r="269" spans="1:7" x14ac:dyDescent="0.25">
      <c r="A269" s="227" t="s">
        <v>1533</v>
      </c>
      <c r="B269" s="227" t="s">
        <v>724</v>
      </c>
      <c r="C269" s="336" t="s">
        <v>853</v>
      </c>
      <c r="D269" s="343" t="s">
        <v>853</v>
      </c>
      <c r="E269" s="227"/>
      <c r="F269" s="244" t="str">
        <f t="shared" si="8"/>
        <v/>
      </c>
      <c r="G269" s="244" t="str">
        <f t="shared" si="9"/>
        <v/>
      </c>
    </row>
    <row r="270" spans="1:7" x14ac:dyDescent="0.25">
      <c r="A270" s="227" t="s">
        <v>1534</v>
      </c>
      <c r="B270" s="227" t="s">
        <v>726</v>
      </c>
      <c r="C270" s="336" t="s">
        <v>853</v>
      </c>
      <c r="D270" s="343" t="s">
        <v>853</v>
      </c>
      <c r="E270" s="227"/>
      <c r="F270" s="244" t="str">
        <f t="shared" si="8"/>
        <v/>
      </c>
      <c r="G270" s="244" t="str">
        <f t="shared" si="9"/>
        <v/>
      </c>
    </row>
    <row r="271" spans="1:7" x14ac:dyDescent="0.25">
      <c r="A271" s="227" t="s">
        <v>1535</v>
      </c>
      <c r="B271" s="227" t="s">
        <v>728</v>
      </c>
      <c r="C271" s="336" t="s">
        <v>853</v>
      </c>
      <c r="D271" s="343" t="s">
        <v>853</v>
      </c>
      <c r="E271" s="227"/>
      <c r="F271" s="244" t="str">
        <f t="shared" si="8"/>
        <v/>
      </c>
      <c r="G271" s="244" t="str">
        <f t="shared" si="9"/>
        <v/>
      </c>
    </row>
    <row r="272" spans="1:7" x14ac:dyDescent="0.25">
      <c r="A272" s="227" t="s">
        <v>1536</v>
      </c>
      <c r="B272" s="227" t="s">
        <v>730</v>
      </c>
      <c r="C272" s="336" t="s">
        <v>853</v>
      </c>
      <c r="D272" s="343" t="s">
        <v>853</v>
      </c>
      <c r="E272" s="227"/>
      <c r="F272" s="244" t="str">
        <f t="shared" si="8"/>
        <v/>
      </c>
      <c r="G272" s="244" t="str">
        <f t="shared" si="9"/>
        <v/>
      </c>
    </row>
    <row r="273" spans="1:7" x14ac:dyDescent="0.25">
      <c r="A273" s="227" t="s">
        <v>1537</v>
      </c>
      <c r="B273" s="227" t="s">
        <v>732</v>
      </c>
      <c r="C273" s="336" t="s">
        <v>853</v>
      </c>
      <c r="D273" s="343" t="s">
        <v>853</v>
      </c>
      <c r="E273" s="227"/>
      <c r="F273" s="244" t="str">
        <f t="shared" si="8"/>
        <v/>
      </c>
      <c r="G273" s="244" t="str">
        <f t="shared" si="9"/>
        <v/>
      </c>
    </row>
    <row r="274" spans="1:7" x14ac:dyDescent="0.25">
      <c r="A274" s="227" t="s">
        <v>1538</v>
      </c>
      <c r="B274" s="240" t="s">
        <v>146</v>
      </c>
      <c r="C274" s="245">
        <v>0</v>
      </c>
      <c r="D274" s="247">
        <v>0</v>
      </c>
      <c r="E274" s="227"/>
      <c r="F274" s="249">
        <f>SUM(F266:F273)</f>
        <v>0</v>
      </c>
      <c r="G274" s="249">
        <f>SUM(G266:G273)</f>
        <v>0</v>
      </c>
    </row>
    <row r="275" spans="1:7" x14ac:dyDescent="0.25">
      <c r="A275" s="227" t="s">
        <v>1539</v>
      </c>
      <c r="B275" s="231" t="s">
        <v>735</v>
      </c>
      <c r="C275" s="336"/>
      <c r="D275" s="343"/>
      <c r="E275" s="227"/>
      <c r="F275" s="244" t="s">
        <v>1323</v>
      </c>
      <c r="G275" s="244" t="s">
        <v>1323</v>
      </c>
    </row>
    <row r="276" spans="1:7" x14ac:dyDescent="0.25">
      <c r="A276" s="227" t="s">
        <v>1540</v>
      </c>
      <c r="B276" s="231" t="s">
        <v>737</v>
      </c>
      <c r="C276" s="336"/>
      <c r="D276" s="343"/>
      <c r="E276" s="227"/>
      <c r="F276" s="244" t="s">
        <v>1323</v>
      </c>
      <c r="G276" s="244" t="s">
        <v>1323</v>
      </c>
    </row>
    <row r="277" spans="1:7" x14ac:dyDescent="0.25">
      <c r="A277" s="227" t="s">
        <v>1541</v>
      </c>
      <c r="B277" s="231" t="s">
        <v>739</v>
      </c>
      <c r="C277" s="336"/>
      <c r="D277" s="343"/>
      <c r="E277" s="227"/>
      <c r="F277" s="244" t="s">
        <v>1323</v>
      </c>
      <c r="G277" s="244" t="s">
        <v>1323</v>
      </c>
    </row>
    <row r="278" spans="1:7" x14ac:dyDescent="0.25">
      <c r="A278" s="227" t="s">
        <v>1542</v>
      </c>
      <c r="B278" s="231" t="s">
        <v>741</v>
      </c>
      <c r="C278" s="336"/>
      <c r="D278" s="343"/>
      <c r="E278" s="227"/>
      <c r="F278" s="244" t="s">
        <v>1323</v>
      </c>
      <c r="G278" s="244" t="s">
        <v>1323</v>
      </c>
    </row>
    <row r="279" spans="1:7" x14ac:dyDescent="0.25">
      <c r="A279" s="227" t="s">
        <v>1543</v>
      </c>
      <c r="B279" s="231" t="s">
        <v>743</v>
      </c>
      <c r="C279" s="336"/>
      <c r="D279" s="343"/>
      <c r="E279" s="227"/>
      <c r="F279" s="244" t="s">
        <v>1323</v>
      </c>
      <c r="G279" s="244" t="s">
        <v>1323</v>
      </c>
    </row>
    <row r="280" spans="1:7" x14ac:dyDescent="0.25">
      <c r="A280" s="227" t="s">
        <v>1544</v>
      </c>
      <c r="B280" s="231" t="s">
        <v>745</v>
      </c>
      <c r="C280" s="336"/>
      <c r="D280" s="343"/>
      <c r="E280" s="227"/>
      <c r="F280" s="244" t="s">
        <v>1323</v>
      </c>
      <c r="G280" s="244" t="s">
        <v>1323</v>
      </c>
    </row>
    <row r="281" spans="1:7" x14ac:dyDescent="0.25">
      <c r="A281" s="227" t="s">
        <v>1545</v>
      </c>
      <c r="B281" s="231"/>
      <c r="C281" s="227"/>
      <c r="D281" s="227"/>
      <c r="E281" s="227"/>
      <c r="F281" s="228"/>
      <c r="G281" s="228"/>
    </row>
    <row r="282" spans="1:7" x14ac:dyDescent="0.25">
      <c r="A282" s="227" t="s">
        <v>1546</v>
      </c>
      <c r="B282" s="231"/>
      <c r="C282" s="227"/>
      <c r="D282" s="227"/>
      <c r="E282" s="227"/>
      <c r="F282" s="228"/>
      <c r="G282" s="228"/>
    </row>
    <row r="283" spans="1:7" x14ac:dyDescent="0.25">
      <c r="A283" s="227" t="s">
        <v>1547</v>
      </c>
      <c r="B283" s="231"/>
      <c r="C283" s="227"/>
      <c r="D283" s="227"/>
      <c r="E283" s="227"/>
      <c r="F283" s="228"/>
      <c r="G283" s="228"/>
    </row>
    <row r="284" spans="1:7" x14ac:dyDescent="0.25">
      <c r="A284" s="85"/>
      <c r="B284" s="85" t="s">
        <v>769</v>
      </c>
      <c r="C284" s="85" t="s">
        <v>512</v>
      </c>
      <c r="D284" s="85"/>
      <c r="E284" s="85"/>
      <c r="F284" s="85"/>
      <c r="G284" s="85"/>
    </row>
    <row r="285" spans="1:7" x14ac:dyDescent="0.25">
      <c r="A285" s="227" t="s">
        <v>1548</v>
      </c>
      <c r="B285" s="227" t="s">
        <v>771</v>
      </c>
      <c r="C285" s="342"/>
      <c r="D285" s="227"/>
      <c r="E285" s="230"/>
      <c r="F285" s="230"/>
      <c r="G285" s="230"/>
    </row>
    <row r="286" spans="1:7" x14ac:dyDescent="0.25">
      <c r="A286" s="227" t="s">
        <v>1549</v>
      </c>
      <c r="B286" s="227" t="s">
        <v>773</v>
      </c>
      <c r="C286" s="342"/>
      <c r="D286" s="227"/>
      <c r="E286" s="230"/>
      <c r="F286" s="230"/>
      <c r="G286" s="225"/>
    </row>
    <row r="287" spans="1:7" x14ac:dyDescent="0.25">
      <c r="A287" s="227" t="s">
        <v>1550</v>
      </c>
      <c r="B287" s="265" t="s">
        <v>775</v>
      </c>
      <c r="C287" s="342"/>
      <c r="D287" s="227"/>
      <c r="E287" s="230"/>
      <c r="F287" s="230"/>
      <c r="G287" s="225"/>
    </row>
    <row r="288" spans="1:7" s="259" customFormat="1" x14ac:dyDescent="0.25">
      <c r="A288" s="265" t="s">
        <v>1551</v>
      </c>
      <c r="B288" s="265" t="s">
        <v>2144</v>
      </c>
      <c r="C288" s="342"/>
      <c r="D288" s="265"/>
      <c r="E288" s="230"/>
      <c r="F288" s="230"/>
      <c r="G288" s="263"/>
    </row>
    <row r="289" spans="1:7" x14ac:dyDescent="0.25">
      <c r="A289" s="265" t="s">
        <v>1552</v>
      </c>
      <c r="B289" s="234" t="s">
        <v>1029</v>
      </c>
      <c r="C289" s="342"/>
      <c r="D289" s="237"/>
      <c r="E289" s="237"/>
      <c r="F289" s="238"/>
      <c r="G289" s="238"/>
    </row>
    <row r="290" spans="1:7" x14ac:dyDescent="0.25">
      <c r="A290" s="265" t="s">
        <v>2145</v>
      </c>
      <c r="B290" s="227" t="s">
        <v>144</v>
      </c>
      <c r="C290" s="342"/>
      <c r="D290" s="227"/>
      <c r="E290" s="230"/>
      <c r="F290" s="230"/>
      <c r="G290" s="225"/>
    </row>
    <row r="291" spans="1:7" x14ac:dyDescent="0.25">
      <c r="A291" s="227" t="s">
        <v>1553</v>
      </c>
      <c r="B291" s="231" t="s">
        <v>779</v>
      </c>
      <c r="C291" s="344"/>
      <c r="D291" s="227"/>
      <c r="E291" s="230"/>
      <c r="F291" s="230"/>
      <c r="G291" s="225"/>
    </row>
    <row r="292" spans="1:7" x14ac:dyDescent="0.25">
      <c r="A292" s="265" t="s">
        <v>1554</v>
      </c>
      <c r="B292" s="231" t="s">
        <v>781</v>
      </c>
      <c r="C292" s="342"/>
      <c r="D292" s="227"/>
      <c r="E292" s="230"/>
      <c r="F292" s="230"/>
      <c r="G292" s="225"/>
    </row>
    <row r="293" spans="1:7" x14ac:dyDescent="0.25">
      <c r="A293" s="265" t="s">
        <v>1555</v>
      </c>
      <c r="B293" s="231" t="s">
        <v>783</v>
      </c>
      <c r="C293" s="342"/>
      <c r="D293" s="227"/>
      <c r="E293" s="230"/>
      <c r="F293" s="230"/>
      <c r="G293" s="225"/>
    </row>
    <row r="294" spans="1:7" x14ac:dyDescent="0.25">
      <c r="A294" s="265" t="s">
        <v>1556</v>
      </c>
      <c r="B294" s="231" t="s">
        <v>785</v>
      </c>
      <c r="C294" s="342"/>
      <c r="D294" s="227"/>
      <c r="E294" s="230"/>
      <c r="F294" s="230"/>
      <c r="G294" s="225"/>
    </row>
    <row r="295" spans="1:7" x14ac:dyDescent="0.25">
      <c r="A295" s="265" t="s">
        <v>1557</v>
      </c>
      <c r="B295" s="231"/>
      <c r="C295" s="342"/>
      <c r="D295" s="227"/>
      <c r="E295" s="230"/>
      <c r="F295" s="230"/>
      <c r="G295" s="225"/>
    </row>
    <row r="296" spans="1:7" x14ac:dyDescent="0.25">
      <c r="A296" s="265" t="s">
        <v>1558</v>
      </c>
      <c r="B296" s="231"/>
      <c r="C296" s="342"/>
      <c r="D296" s="227"/>
      <c r="E296" s="230"/>
      <c r="F296" s="230"/>
      <c r="G296" s="225"/>
    </row>
    <row r="297" spans="1:7" x14ac:dyDescent="0.25">
      <c r="A297" s="265" t="s">
        <v>1559</v>
      </c>
      <c r="B297" s="231"/>
      <c r="C297" s="342"/>
      <c r="D297" s="227"/>
      <c r="E297" s="230"/>
      <c r="F297" s="230"/>
      <c r="G297" s="225"/>
    </row>
    <row r="298" spans="1:7" x14ac:dyDescent="0.25">
      <c r="A298" s="265" t="s">
        <v>1560</v>
      </c>
      <c r="B298" s="231"/>
      <c r="C298" s="342"/>
      <c r="D298" s="227"/>
      <c r="E298" s="230"/>
      <c r="F298" s="230"/>
      <c r="G298" s="225"/>
    </row>
    <row r="299" spans="1:7" x14ac:dyDescent="0.25">
      <c r="A299" s="265" t="s">
        <v>1561</v>
      </c>
      <c r="B299" s="231"/>
      <c r="C299" s="342"/>
      <c r="D299" s="227"/>
      <c r="E299" s="230"/>
      <c r="F299" s="230"/>
      <c r="G299" s="225"/>
    </row>
    <row r="300" spans="1:7" x14ac:dyDescent="0.25">
      <c r="A300" s="265" t="s">
        <v>1562</v>
      </c>
      <c r="B300" s="231"/>
      <c r="C300" s="342"/>
      <c r="D300" s="227"/>
      <c r="E300" s="230"/>
      <c r="F300" s="230"/>
      <c r="G300" s="225"/>
    </row>
    <row r="301" spans="1:7" x14ac:dyDescent="0.25">
      <c r="A301" s="85"/>
      <c r="B301" s="85" t="s">
        <v>791</v>
      </c>
      <c r="C301" s="85" t="s">
        <v>512</v>
      </c>
      <c r="D301" s="85"/>
      <c r="E301" s="85"/>
      <c r="F301" s="85"/>
      <c r="G301" s="85"/>
    </row>
    <row r="302" spans="1:7" x14ac:dyDescent="0.25">
      <c r="A302" s="227" t="s">
        <v>1563</v>
      </c>
      <c r="B302" s="227" t="s">
        <v>1030</v>
      </c>
      <c r="C302" s="342"/>
      <c r="D302" s="227"/>
      <c r="E302" s="225"/>
      <c r="F302" s="225"/>
      <c r="G302" s="225"/>
    </row>
    <row r="303" spans="1:7" x14ac:dyDescent="0.25">
      <c r="A303" s="227" t="s">
        <v>1564</v>
      </c>
      <c r="B303" s="227" t="s">
        <v>793</v>
      </c>
      <c r="C303" s="342"/>
      <c r="D303" s="227"/>
      <c r="E303" s="225"/>
      <c r="F303" s="225"/>
      <c r="G303" s="225"/>
    </row>
    <row r="304" spans="1:7" x14ac:dyDescent="0.25">
      <c r="A304" s="227" t="s">
        <v>1565</v>
      </c>
      <c r="B304" s="227" t="s">
        <v>144</v>
      </c>
      <c r="C304" s="342"/>
      <c r="D304" s="227"/>
      <c r="E304" s="225"/>
      <c r="F304" s="225"/>
      <c r="G304" s="225"/>
    </row>
    <row r="305" spans="1:7" x14ac:dyDescent="0.25">
      <c r="A305" s="227" t="s">
        <v>1566</v>
      </c>
      <c r="B305" s="227"/>
      <c r="C305" s="242"/>
      <c r="D305" s="227"/>
      <c r="E305" s="225"/>
      <c r="F305" s="225"/>
      <c r="G305" s="225"/>
    </row>
    <row r="306" spans="1:7" x14ac:dyDescent="0.25">
      <c r="A306" s="227" t="s">
        <v>1567</v>
      </c>
      <c r="B306" s="227"/>
      <c r="C306" s="242"/>
      <c r="D306" s="227"/>
      <c r="E306" s="225"/>
      <c r="F306" s="225"/>
      <c r="G306" s="225"/>
    </row>
    <row r="307" spans="1:7" x14ac:dyDescent="0.25">
      <c r="A307" s="227" t="s">
        <v>1568</v>
      </c>
      <c r="B307" s="227"/>
      <c r="C307" s="242"/>
      <c r="D307" s="227"/>
      <c r="E307" s="225"/>
      <c r="F307" s="225"/>
      <c r="G307" s="225"/>
    </row>
    <row r="308" spans="1:7" x14ac:dyDescent="0.25">
      <c r="A308" s="85"/>
      <c r="B308" s="85" t="s">
        <v>1874</v>
      </c>
      <c r="C308" s="85" t="s">
        <v>112</v>
      </c>
      <c r="D308" s="85" t="s">
        <v>1310</v>
      </c>
      <c r="E308" s="85"/>
      <c r="F308" s="85" t="s">
        <v>512</v>
      </c>
      <c r="G308" s="85" t="s">
        <v>1569</v>
      </c>
    </row>
    <row r="309" spans="1:7" x14ac:dyDescent="0.25">
      <c r="A309" s="217" t="s">
        <v>1570</v>
      </c>
      <c r="B309" s="234"/>
      <c r="C309" s="336"/>
      <c r="D309" s="343"/>
      <c r="E309" s="222"/>
      <c r="F309" s="244" t="str">
        <f>IF($C$327=0,"",IF(C309="[for completion]","",IF(C309="","",C309/$C$327)))</f>
        <v/>
      </c>
      <c r="G309" s="244" t="str">
        <f>IF($D$327=0,"",IF(D309="[for completion]","",IF(D309="","",D309/$D$327)))</f>
        <v/>
      </c>
    </row>
    <row r="310" spans="1:7" x14ac:dyDescent="0.25">
      <c r="A310" s="217" t="s">
        <v>1571</v>
      </c>
      <c r="B310" s="234"/>
      <c r="C310" s="336"/>
      <c r="D310" s="343"/>
      <c r="E310" s="222"/>
      <c r="F310" s="244" t="str">
        <f t="shared" ref="F310:F326" si="10">IF($C$327=0,"",IF(C310="[for completion]","",IF(C310="","",C310/$C$327)))</f>
        <v/>
      </c>
      <c r="G310" s="244" t="str">
        <f t="shared" ref="G310:G326" si="11">IF($D$327=0,"",IF(D310="[for completion]","",IF(D310="","",D310/$D$327)))</f>
        <v/>
      </c>
    </row>
    <row r="311" spans="1:7" x14ac:dyDescent="0.25">
      <c r="A311" s="217" t="s">
        <v>1572</v>
      </c>
      <c r="B311" s="234"/>
      <c r="C311" s="336"/>
      <c r="D311" s="343"/>
      <c r="E311" s="222"/>
      <c r="F311" s="244" t="str">
        <f t="shared" si="10"/>
        <v/>
      </c>
      <c r="G311" s="244" t="str">
        <f t="shared" si="11"/>
        <v/>
      </c>
    </row>
    <row r="312" spans="1:7" x14ac:dyDescent="0.25">
      <c r="A312" s="217" t="s">
        <v>1573</v>
      </c>
      <c r="B312" s="234"/>
      <c r="C312" s="336"/>
      <c r="D312" s="343"/>
      <c r="E312" s="222"/>
      <c r="F312" s="244" t="str">
        <f t="shared" si="10"/>
        <v/>
      </c>
      <c r="G312" s="244" t="str">
        <f t="shared" si="11"/>
        <v/>
      </c>
    </row>
    <row r="313" spans="1:7" x14ac:dyDescent="0.25">
      <c r="A313" s="217" t="s">
        <v>1574</v>
      </c>
      <c r="B313" s="234"/>
      <c r="C313" s="336"/>
      <c r="D313" s="343"/>
      <c r="E313" s="222"/>
      <c r="F313" s="244" t="str">
        <f t="shared" si="10"/>
        <v/>
      </c>
      <c r="G313" s="244" t="str">
        <f t="shared" si="11"/>
        <v/>
      </c>
    </row>
    <row r="314" spans="1:7" x14ac:dyDescent="0.25">
      <c r="A314" s="217" t="s">
        <v>1575</v>
      </c>
      <c r="B314" s="234"/>
      <c r="C314" s="336"/>
      <c r="D314" s="343"/>
      <c r="E314" s="222"/>
      <c r="F314" s="244" t="str">
        <f t="shared" si="10"/>
        <v/>
      </c>
      <c r="G314" s="244" t="str">
        <f t="shared" si="11"/>
        <v/>
      </c>
    </row>
    <row r="315" spans="1:7" x14ac:dyDescent="0.25">
      <c r="A315" s="217" t="s">
        <v>1576</v>
      </c>
      <c r="B315" s="234"/>
      <c r="C315" s="336"/>
      <c r="D315" s="343"/>
      <c r="E315" s="222"/>
      <c r="F315" s="244" t="str">
        <f>IF($C$327=0,"",IF(C315="[for completion]","",IF(C315="","",C315/$C$327)))</f>
        <v/>
      </c>
      <c r="G315" s="244" t="str">
        <f t="shared" si="11"/>
        <v/>
      </c>
    </row>
    <row r="316" spans="1:7" x14ac:dyDescent="0.25">
      <c r="A316" s="217" t="s">
        <v>1577</v>
      </c>
      <c r="B316" s="234"/>
      <c r="C316" s="336"/>
      <c r="D316" s="343"/>
      <c r="E316" s="222"/>
      <c r="F316" s="244" t="str">
        <f t="shared" si="10"/>
        <v/>
      </c>
      <c r="G316" s="244" t="str">
        <f t="shared" si="11"/>
        <v/>
      </c>
    </row>
    <row r="317" spans="1:7" x14ac:dyDescent="0.25">
      <c r="A317" s="217" t="s">
        <v>1578</v>
      </c>
      <c r="B317" s="234"/>
      <c r="C317" s="336"/>
      <c r="D317" s="343"/>
      <c r="E317" s="222"/>
      <c r="F317" s="244" t="str">
        <f t="shared" si="10"/>
        <v/>
      </c>
      <c r="G317" s="244" t="str">
        <f t="shared" si="11"/>
        <v/>
      </c>
    </row>
    <row r="318" spans="1:7" x14ac:dyDescent="0.25">
      <c r="A318" s="217" t="s">
        <v>1579</v>
      </c>
      <c r="B318" s="234"/>
      <c r="C318" s="336"/>
      <c r="D318" s="343"/>
      <c r="E318" s="222"/>
      <c r="F318" s="244" t="str">
        <f t="shared" si="10"/>
        <v/>
      </c>
      <c r="G318" s="244" t="str">
        <f>IF($D$327=0,"",IF(D318="[for completion]","",IF(D318="","",D318/$D$327)))</f>
        <v/>
      </c>
    </row>
    <row r="319" spans="1:7" x14ac:dyDescent="0.25">
      <c r="A319" s="217" t="s">
        <v>1580</v>
      </c>
      <c r="B319" s="234"/>
      <c r="C319" s="336"/>
      <c r="D319" s="343"/>
      <c r="E319" s="222"/>
      <c r="F319" s="244" t="str">
        <f t="shared" si="10"/>
        <v/>
      </c>
      <c r="G319" s="244" t="str">
        <f t="shared" si="11"/>
        <v/>
      </c>
    </row>
    <row r="320" spans="1:7" x14ac:dyDescent="0.25">
      <c r="A320" s="217" t="s">
        <v>1581</v>
      </c>
      <c r="B320" s="234"/>
      <c r="C320" s="336"/>
      <c r="D320" s="343"/>
      <c r="E320" s="222"/>
      <c r="F320" s="244" t="str">
        <f t="shared" si="10"/>
        <v/>
      </c>
      <c r="G320" s="244" t="str">
        <f t="shared" si="11"/>
        <v/>
      </c>
    </row>
    <row r="321" spans="1:7" x14ac:dyDescent="0.25">
      <c r="A321" s="217" t="s">
        <v>1582</v>
      </c>
      <c r="B321" s="234"/>
      <c r="C321" s="336"/>
      <c r="D321" s="343"/>
      <c r="E321" s="222"/>
      <c r="F321" s="244" t="str">
        <f t="shared" si="10"/>
        <v/>
      </c>
      <c r="G321" s="244" t="str">
        <f t="shared" si="11"/>
        <v/>
      </c>
    </row>
    <row r="322" spans="1:7" x14ac:dyDescent="0.25">
      <c r="A322" s="217" t="s">
        <v>1583</v>
      </c>
      <c r="B322" s="234"/>
      <c r="C322" s="336"/>
      <c r="D322" s="343"/>
      <c r="E322" s="222"/>
      <c r="F322" s="244" t="str">
        <f t="shared" si="10"/>
        <v/>
      </c>
      <c r="G322" s="244" t="str">
        <f t="shared" si="11"/>
        <v/>
      </c>
    </row>
    <row r="323" spans="1:7" x14ac:dyDescent="0.25">
      <c r="A323" s="217" t="s">
        <v>1584</v>
      </c>
      <c r="B323" s="234"/>
      <c r="C323" s="336"/>
      <c r="D323" s="343"/>
      <c r="E323" s="222"/>
      <c r="F323" s="244" t="str">
        <f t="shared" si="10"/>
        <v/>
      </c>
      <c r="G323" s="244" t="str">
        <f t="shared" si="11"/>
        <v/>
      </c>
    </row>
    <row r="324" spans="1:7" x14ac:dyDescent="0.25">
      <c r="A324" s="217" t="s">
        <v>1585</v>
      </c>
      <c r="B324" s="234"/>
      <c r="C324" s="336"/>
      <c r="D324" s="343"/>
      <c r="E324" s="222"/>
      <c r="F324" s="244" t="str">
        <f t="shared" si="10"/>
        <v/>
      </c>
      <c r="G324" s="244" t="str">
        <f t="shared" si="11"/>
        <v/>
      </c>
    </row>
    <row r="325" spans="1:7" x14ac:dyDescent="0.25">
      <c r="A325" s="217" t="s">
        <v>1586</v>
      </c>
      <c r="B325" s="234"/>
      <c r="C325" s="336"/>
      <c r="D325" s="343"/>
      <c r="E325" s="222"/>
      <c r="F325" s="244" t="str">
        <f t="shared" si="10"/>
        <v/>
      </c>
      <c r="G325" s="244" t="str">
        <f t="shared" si="11"/>
        <v/>
      </c>
    </row>
    <row r="326" spans="1:7" x14ac:dyDescent="0.25">
      <c r="A326" s="217" t="s">
        <v>1587</v>
      </c>
      <c r="B326" s="234" t="s">
        <v>1726</v>
      </c>
      <c r="C326" s="336"/>
      <c r="D326" s="343"/>
      <c r="E326" s="222"/>
      <c r="F326" s="244" t="str">
        <f t="shared" si="10"/>
        <v/>
      </c>
      <c r="G326" s="244" t="str">
        <f t="shared" si="11"/>
        <v/>
      </c>
    </row>
    <row r="327" spans="1:7" x14ac:dyDescent="0.25">
      <c r="A327" s="217" t="s">
        <v>1588</v>
      </c>
      <c r="B327" s="224" t="s">
        <v>146</v>
      </c>
      <c r="C327" s="183">
        <v>0</v>
      </c>
      <c r="D327" s="184">
        <v>0</v>
      </c>
      <c r="E327" s="222"/>
      <c r="F327" s="249">
        <f>SUM(F319:F326)</f>
        <v>0</v>
      </c>
      <c r="G327" s="249">
        <f>SUM(G319:G326)</f>
        <v>0</v>
      </c>
    </row>
    <row r="328" spans="1:7" x14ac:dyDescent="0.25">
      <c r="A328" s="217" t="s">
        <v>1589</v>
      </c>
      <c r="B328" s="224"/>
      <c r="C328" s="217"/>
      <c r="D328" s="217"/>
      <c r="E328" s="222"/>
      <c r="F328" s="222"/>
      <c r="G328" s="222"/>
    </row>
    <row r="329" spans="1:7" x14ac:dyDescent="0.25">
      <c r="A329" s="217" t="s">
        <v>1590</v>
      </c>
      <c r="B329" s="224"/>
      <c r="C329" s="217"/>
      <c r="D329" s="217"/>
      <c r="E329" s="222"/>
      <c r="F329" s="222"/>
      <c r="G329" s="222"/>
    </row>
    <row r="330" spans="1:7" x14ac:dyDescent="0.25">
      <c r="A330" s="217" t="s">
        <v>1591</v>
      </c>
      <c r="B330" s="224"/>
      <c r="C330" s="217"/>
      <c r="D330" s="217"/>
      <c r="E330" s="222"/>
      <c r="F330" s="222"/>
      <c r="G330" s="222"/>
    </row>
    <row r="331" spans="1:7" s="259" customFormat="1" x14ac:dyDescent="0.25">
      <c r="A331" s="85"/>
      <c r="B331" s="85" t="s">
        <v>1891</v>
      </c>
      <c r="C331" s="85" t="s">
        <v>112</v>
      </c>
      <c r="D331" s="85" t="s">
        <v>1310</v>
      </c>
      <c r="E331" s="85"/>
      <c r="F331" s="85" t="s">
        <v>512</v>
      </c>
      <c r="G331" s="85" t="s">
        <v>1569</v>
      </c>
    </row>
    <row r="332" spans="1:7" s="259" customFormat="1" x14ac:dyDescent="0.25">
      <c r="A332" s="276" t="s">
        <v>1592</v>
      </c>
      <c r="B332" s="234"/>
      <c r="C332" s="336"/>
      <c r="D332" s="343"/>
      <c r="E332" s="261"/>
      <c r="F332" s="244" t="str">
        <f>IF($C$350=0,"",IF(C332="[for completion]","",IF(C332="","",C332/$C$350)))</f>
        <v/>
      </c>
      <c r="G332" s="244" t="str">
        <f>IF($D$350=0,"",IF(D332="[for completion]","",IF(D332="","",D332/$D$350)))</f>
        <v/>
      </c>
    </row>
    <row r="333" spans="1:7" s="259" customFormat="1" x14ac:dyDescent="0.25">
      <c r="A333" s="276" t="s">
        <v>1593</v>
      </c>
      <c r="B333" s="234"/>
      <c r="C333" s="336"/>
      <c r="D333" s="343"/>
      <c r="E333" s="261"/>
      <c r="F333" s="244" t="str">
        <f t="shared" ref="F333:F349" si="12">IF($C$350=0,"",IF(C333="[for completion]","",IF(C333="","",C333/$C$350)))</f>
        <v/>
      </c>
      <c r="G333" s="244" t="str">
        <f t="shared" ref="G333:G349" si="13">IF($D$350=0,"",IF(D333="[for completion]","",IF(D333="","",D333/$D$350)))</f>
        <v/>
      </c>
    </row>
    <row r="334" spans="1:7" s="259" customFormat="1" x14ac:dyDescent="0.25">
      <c r="A334" s="276" t="s">
        <v>1594</v>
      </c>
      <c r="B334" s="234"/>
      <c r="C334" s="336"/>
      <c r="D334" s="343"/>
      <c r="E334" s="261"/>
      <c r="F334" s="244" t="str">
        <f t="shared" si="12"/>
        <v/>
      </c>
      <c r="G334" s="244" t="str">
        <f t="shared" si="13"/>
        <v/>
      </c>
    </row>
    <row r="335" spans="1:7" s="259" customFormat="1" x14ac:dyDescent="0.25">
      <c r="A335" s="276" t="s">
        <v>1595</v>
      </c>
      <c r="B335" s="234"/>
      <c r="C335" s="336"/>
      <c r="D335" s="343"/>
      <c r="E335" s="261"/>
      <c r="F335" s="244" t="str">
        <f t="shared" si="12"/>
        <v/>
      </c>
      <c r="G335" s="244" t="str">
        <f t="shared" si="13"/>
        <v/>
      </c>
    </row>
    <row r="336" spans="1:7" s="259" customFormat="1" x14ac:dyDescent="0.25">
      <c r="A336" s="276" t="s">
        <v>1596</v>
      </c>
      <c r="B336" s="234"/>
      <c r="C336" s="336"/>
      <c r="D336" s="343"/>
      <c r="E336" s="261"/>
      <c r="F336" s="244" t="str">
        <f t="shared" si="12"/>
        <v/>
      </c>
      <c r="G336" s="244" t="str">
        <f t="shared" si="13"/>
        <v/>
      </c>
    </row>
    <row r="337" spans="1:7" s="259" customFormat="1" x14ac:dyDescent="0.25">
      <c r="A337" s="276" t="s">
        <v>1597</v>
      </c>
      <c r="B337" s="234"/>
      <c r="C337" s="336"/>
      <c r="D337" s="343"/>
      <c r="E337" s="261"/>
      <c r="F337" s="244" t="str">
        <f t="shared" si="12"/>
        <v/>
      </c>
      <c r="G337" s="244" t="str">
        <f t="shared" si="13"/>
        <v/>
      </c>
    </row>
    <row r="338" spans="1:7" s="259" customFormat="1" x14ac:dyDescent="0.25">
      <c r="A338" s="276" t="s">
        <v>1598</v>
      </c>
      <c r="B338" s="234"/>
      <c r="C338" s="336"/>
      <c r="D338" s="343"/>
      <c r="E338" s="261"/>
      <c r="F338" s="244" t="str">
        <f t="shared" si="12"/>
        <v/>
      </c>
      <c r="G338" s="244" t="str">
        <f t="shared" si="13"/>
        <v/>
      </c>
    </row>
    <row r="339" spans="1:7" s="259" customFormat="1" x14ac:dyDescent="0.25">
      <c r="A339" s="276" t="s">
        <v>1599</v>
      </c>
      <c r="B339" s="234"/>
      <c r="C339" s="336"/>
      <c r="D339" s="343"/>
      <c r="E339" s="261"/>
      <c r="F339" s="244" t="str">
        <f t="shared" si="12"/>
        <v/>
      </c>
      <c r="G339" s="244" t="str">
        <f t="shared" si="13"/>
        <v/>
      </c>
    </row>
    <row r="340" spans="1:7" s="259" customFormat="1" x14ac:dyDescent="0.25">
      <c r="A340" s="276" t="s">
        <v>1600</v>
      </c>
      <c r="B340" s="234"/>
      <c r="C340" s="336"/>
      <c r="D340" s="343"/>
      <c r="E340" s="261"/>
      <c r="F340" s="244" t="str">
        <f t="shared" si="12"/>
        <v/>
      </c>
      <c r="G340" s="244" t="str">
        <f t="shared" si="13"/>
        <v/>
      </c>
    </row>
    <row r="341" spans="1:7" s="259" customFormat="1" x14ac:dyDescent="0.25">
      <c r="A341" s="276" t="s">
        <v>1601</v>
      </c>
      <c r="B341" s="234"/>
      <c r="C341" s="336"/>
      <c r="D341" s="343"/>
      <c r="E341" s="261"/>
      <c r="F341" s="244" t="str">
        <f t="shared" si="12"/>
        <v/>
      </c>
      <c r="G341" s="244" t="str">
        <f t="shared" si="13"/>
        <v/>
      </c>
    </row>
    <row r="342" spans="1:7" s="259" customFormat="1" x14ac:dyDescent="0.25">
      <c r="A342" s="276" t="s">
        <v>1849</v>
      </c>
      <c r="B342" s="234"/>
      <c r="C342" s="336"/>
      <c r="D342" s="343"/>
      <c r="E342" s="261"/>
      <c r="F342" s="244" t="str">
        <f t="shared" si="12"/>
        <v/>
      </c>
      <c r="G342" s="244" t="str">
        <f t="shared" si="13"/>
        <v/>
      </c>
    </row>
    <row r="343" spans="1:7" s="259" customFormat="1" x14ac:dyDescent="0.25">
      <c r="A343" s="276" t="s">
        <v>1875</v>
      </c>
      <c r="B343" s="234"/>
      <c r="C343" s="336"/>
      <c r="D343" s="343"/>
      <c r="E343" s="261"/>
      <c r="F343" s="244" t="str">
        <f t="shared" si="12"/>
        <v/>
      </c>
      <c r="G343" s="244" t="str">
        <f t="shared" si="13"/>
        <v/>
      </c>
    </row>
    <row r="344" spans="1:7" s="259" customFormat="1" x14ac:dyDescent="0.25">
      <c r="A344" s="276" t="s">
        <v>1876</v>
      </c>
      <c r="B344" s="234"/>
      <c r="C344" s="336"/>
      <c r="D344" s="343"/>
      <c r="E344" s="261"/>
      <c r="F344" s="244" t="str">
        <f t="shared" si="12"/>
        <v/>
      </c>
      <c r="G344" s="244" t="str">
        <f t="shared" si="13"/>
        <v/>
      </c>
    </row>
    <row r="345" spans="1:7" s="259" customFormat="1" x14ac:dyDescent="0.25">
      <c r="A345" s="276" t="s">
        <v>1877</v>
      </c>
      <c r="B345" s="234"/>
      <c r="C345" s="336"/>
      <c r="D345" s="343"/>
      <c r="E345" s="261"/>
      <c r="F345" s="244" t="str">
        <f t="shared" si="12"/>
        <v/>
      </c>
      <c r="G345" s="244" t="str">
        <f t="shared" si="13"/>
        <v/>
      </c>
    </row>
    <row r="346" spans="1:7" s="259" customFormat="1" x14ac:dyDescent="0.25">
      <c r="A346" s="276" t="s">
        <v>1878</v>
      </c>
      <c r="B346" s="234"/>
      <c r="C346" s="336"/>
      <c r="D346" s="343"/>
      <c r="E346" s="261"/>
      <c r="F346" s="244" t="str">
        <f t="shared" si="12"/>
        <v/>
      </c>
      <c r="G346" s="244" t="str">
        <f t="shared" si="13"/>
        <v/>
      </c>
    </row>
    <row r="347" spans="1:7" s="259" customFormat="1" x14ac:dyDescent="0.25">
      <c r="A347" s="276" t="s">
        <v>1879</v>
      </c>
      <c r="B347" s="234"/>
      <c r="C347" s="336"/>
      <c r="D347" s="343"/>
      <c r="E347" s="261"/>
      <c r="F347" s="244" t="str">
        <f t="shared" si="12"/>
        <v/>
      </c>
      <c r="G347" s="244" t="str">
        <f t="shared" si="13"/>
        <v/>
      </c>
    </row>
    <row r="348" spans="1:7" s="259" customFormat="1" x14ac:dyDescent="0.25">
      <c r="A348" s="276" t="s">
        <v>1880</v>
      </c>
      <c r="B348" s="234"/>
      <c r="C348" s="336"/>
      <c r="D348" s="343"/>
      <c r="E348" s="261"/>
      <c r="F348" s="244" t="str">
        <f t="shared" si="12"/>
        <v/>
      </c>
      <c r="G348" s="244" t="str">
        <f t="shared" si="13"/>
        <v/>
      </c>
    </row>
    <row r="349" spans="1:7" s="259" customFormat="1" x14ac:dyDescent="0.25">
      <c r="A349" s="276" t="s">
        <v>1881</v>
      </c>
      <c r="B349" s="234" t="s">
        <v>1726</v>
      </c>
      <c r="C349" s="336"/>
      <c r="D349" s="343"/>
      <c r="E349" s="261"/>
      <c r="F349" s="244" t="str">
        <f t="shared" si="12"/>
        <v/>
      </c>
      <c r="G349" s="244" t="str">
        <f t="shared" si="13"/>
        <v/>
      </c>
    </row>
    <row r="350" spans="1:7" s="259" customFormat="1" x14ac:dyDescent="0.25">
      <c r="A350" s="276" t="s">
        <v>1882</v>
      </c>
      <c r="B350" s="262" t="s">
        <v>146</v>
      </c>
      <c r="C350" s="183">
        <v>0</v>
      </c>
      <c r="D350" s="184">
        <v>0</v>
      </c>
      <c r="E350" s="261"/>
      <c r="F350" s="249">
        <f>SUM(F332:F349)</f>
        <v>0</v>
      </c>
      <c r="G350" s="249">
        <f>SUM(G332:G349)</f>
        <v>0</v>
      </c>
    </row>
    <row r="351" spans="1:7" s="259" customFormat="1" x14ac:dyDescent="0.25">
      <c r="A351" s="276" t="s">
        <v>1602</v>
      </c>
      <c r="B351" s="262"/>
      <c r="C351" s="276"/>
      <c r="D351" s="276"/>
      <c r="E351" s="261"/>
      <c r="F351" s="261"/>
      <c r="G351" s="261"/>
    </row>
    <row r="352" spans="1:7" s="259" customFormat="1" x14ac:dyDescent="0.25">
      <c r="A352" s="276" t="s">
        <v>1883</v>
      </c>
      <c r="B352" s="262"/>
      <c r="C352" s="276"/>
      <c r="D352" s="276"/>
      <c r="E352" s="261"/>
      <c r="F352" s="261"/>
      <c r="G352" s="261"/>
    </row>
    <row r="353" spans="1:7" x14ac:dyDescent="0.25">
      <c r="A353" s="85"/>
      <c r="B353" s="85" t="s">
        <v>2237</v>
      </c>
      <c r="C353" s="85" t="s">
        <v>112</v>
      </c>
      <c r="D353" s="85" t="s">
        <v>1310</v>
      </c>
      <c r="E353" s="85"/>
      <c r="F353" s="85" t="s">
        <v>512</v>
      </c>
      <c r="G353" s="85" t="s">
        <v>2240</v>
      </c>
    </row>
    <row r="354" spans="1:7" x14ac:dyDescent="0.25">
      <c r="A354" s="217" t="s">
        <v>1603</v>
      </c>
      <c r="B354" s="224" t="s">
        <v>1301</v>
      </c>
      <c r="C354" s="336"/>
      <c r="D354" s="343"/>
      <c r="E354" s="222"/>
      <c r="F354" s="244" t="str">
        <f>IF($C$364=0,"",IF(C354="[for completion]","",IF(C354="","",C354/$C$364)))</f>
        <v/>
      </c>
      <c r="G354" s="244" t="str">
        <f>IF($D$364=0,"",IF(D354="[for completion]","",IF(D354="","",D354/$D$364)))</f>
        <v/>
      </c>
    </row>
    <row r="355" spans="1:7" x14ac:dyDescent="0.25">
      <c r="A355" s="276" t="s">
        <v>1604</v>
      </c>
      <c r="B355" s="224" t="s">
        <v>1302</v>
      </c>
      <c r="C355" s="336"/>
      <c r="D355" s="343"/>
      <c r="E355" s="222"/>
      <c r="F355" s="244" t="str">
        <f t="shared" ref="F355:F363" si="14">IF($C$364=0,"",IF(C355="[for completion]","",IF(C355="","",C355/$C$364)))</f>
        <v/>
      </c>
      <c r="G355" s="244" t="str">
        <f t="shared" ref="G355:G363" si="15">IF($D$364=0,"",IF(D355="[for completion]","",IF(D355="","",D355/$D$364)))</f>
        <v/>
      </c>
    </row>
    <row r="356" spans="1:7" x14ac:dyDescent="0.25">
      <c r="A356" s="276" t="s">
        <v>1605</v>
      </c>
      <c r="B356" s="224" t="s">
        <v>1303</v>
      </c>
      <c r="C356" s="336"/>
      <c r="D356" s="343"/>
      <c r="E356" s="222"/>
      <c r="F356" s="244" t="str">
        <f t="shared" si="14"/>
        <v/>
      </c>
      <c r="G356" s="244" t="str">
        <f>IF($D$364=0,"",IF(D356="[for completion]","",IF(D356="","",D356/$D$364)))</f>
        <v/>
      </c>
    </row>
    <row r="357" spans="1:7" x14ac:dyDescent="0.25">
      <c r="A357" s="276" t="s">
        <v>1606</v>
      </c>
      <c r="B357" s="224" t="s">
        <v>1304</v>
      </c>
      <c r="C357" s="336"/>
      <c r="D357" s="343"/>
      <c r="E357" s="222"/>
      <c r="F357" s="244" t="str">
        <f t="shared" si="14"/>
        <v/>
      </c>
      <c r="G357" s="244" t="str">
        <f t="shared" si="15"/>
        <v/>
      </c>
    </row>
    <row r="358" spans="1:7" x14ac:dyDescent="0.25">
      <c r="A358" s="276" t="s">
        <v>1607</v>
      </c>
      <c r="B358" s="224" t="s">
        <v>1305</v>
      </c>
      <c r="C358" s="336"/>
      <c r="D358" s="343"/>
      <c r="E358" s="222"/>
      <c r="F358" s="244" t="str">
        <f>IF($C$364=0,"",IF(C358="[for completion]","",IF(C358="","",C358/$C$364)))</f>
        <v/>
      </c>
      <c r="G358" s="244" t="str">
        <f t="shared" si="15"/>
        <v/>
      </c>
    </row>
    <row r="359" spans="1:7" x14ac:dyDescent="0.25">
      <c r="A359" s="276" t="s">
        <v>1608</v>
      </c>
      <c r="B359" s="224" t="s">
        <v>1306</v>
      </c>
      <c r="C359" s="336"/>
      <c r="D359" s="343"/>
      <c r="E359" s="222"/>
      <c r="F359" s="244" t="str">
        <f t="shared" si="14"/>
        <v/>
      </c>
      <c r="G359" s="244" t="str">
        <f>IF($D$364=0,"",IF(D359="[for completion]","",IF(D359="","",D359/$D$364)))</f>
        <v/>
      </c>
    </row>
    <row r="360" spans="1:7" x14ac:dyDescent="0.25">
      <c r="A360" s="276" t="s">
        <v>1720</v>
      </c>
      <c r="B360" s="224" t="s">
        <v>1307</v>
      </c>
      <c r="C360" s="336"/>
      <c r="D360" s="343"/>
      <c r="E360" s="222"/>
      <c r="F360" s="244" t="str">
        <f t="shared" si="14"/>
        <v/>
      </c>
      <c r="G360" s="244" t="str">
        <f t="shared" si="15"/>
        <v/>
      </c>
    </row>
    <row r="361" spans="1:7" x14ac:dyDescent="0.25">
      <c r="A361" s="276" t="s">
        <v>1721</v>
      </c>
      <c r="B361" s="224" t="s">
        <v>1308</v>
      </c>
      <c r="C361" s="336"/>
      <c r="D361" s="343"/>
      <c r="E361" s="222"/>
      <c r="F361" s="244" t="str">
        <f t="shared" si="14"/>
        <v/>
      </c>
      <c r="G361" s="244" t="str">
        <f t="shared" si="15"/>
        <v/>
      </c>
    </row>
    <row r="362" spans="1:7" x14ac:dyDescent="0.25">
      <c r="A362" s="276" t="s">
        <v>1888</v>
      </c>
      <c r="B362" s="224" t="s">
        <v>1309</v>
      </c>
      <c r="C362" s="336"/>
      <c r="D362" s="343"/>
      <c r="E362" s="222"/>
      <c r="F362" s="244" t="str">
        <f t="shared" si="14"/>
        <v/>
      </c>
      <c r="G362" s="244" t="str">
        <f t="shared" si="15"/>
        <v/>
      </c>
    </row>
    <row r="363" spans="1:7" s="259" customFormat="1" x14ac:dyDescent="0.25">
      <c r="A363" s="276" t="s">
        <v>1889</v>
      </c>
      <c r="B363" s="262" t="s">
        <v>1726</v>
      </c>
      <c r="C363" s="336"/>
      <c r="D363" s="343"/>
      <c r="E363" s="261"/>
      <c r="F363" s="244" t="str">
        <f t="shared" si="14"/>
        <v/>
      </c>
      <c r="G363" s="244" t="str">
        <f t="shared" si="15"/>
        <v/>
      </c>
    </row>
    <row r="364" spans="1:7" x14ac:dyDescent="0.25">
      <c r="A364" s="276" t="s">
        <v>1890</v>
      </c>
      <c r="B364" s="224" t="s">
        <v>146</v>
      </c>
      <c r="C364" s="183">
        <v>0</v>
      </c>
      <c r="D364" s="184">
        <v>0</v>
      </c>
      <c r="E364" s="222"/>
      <c r="F364" s="249">
        <f>SUM(F354:F363)</f>
        <v>0</v>
      </c>
      <c r="G364" s="249">
        <f>SUM(G354:G363)</f>
        <v>0</v>
      </c>
    </row>
    <row r="365" spans="1:7" x14ac:dyDescent="0.25">
      <c r="A365" s="217" t="s">
        <v>1609</v>
      </c>
      <c r="B365" s="224"/>
      <c r="C365" s="217"/>
      <c r="D365" s="217"/>
      <c r="E365" s="222"/>
      <c r="F365" s="222"/>
      <c r="G365" s="222"/>
    </row>
    <row r="366" spans="1:7" x14ac:dyDescent="0.25">
      <c r="A366" s="85"/>
      <c r="B366" s="85" t="s">
        <v>1884</v>
      </c>
      <c r="C366" s="85" t="s">
        <v>112</v>
      </c>
      <c r="D366" s="85" t="s">
        <v>1310</v>
      </c>
      <c r="E366" s="85"/>
      <c r="F366" s="85" t="s">
        <v>512</v>
      </c>
      <c r="G366" s="85" t="s">
        <v>2240</v>
      </c>
    </row>
    <row r="367" spans="1:7" x14ac:dyDescent="0.25">
      <c r="A367" s="260" t="s">
        <v>1722</v>
      </c>
      <c r="B367" s="262" t="s">
        <v>1714</v>
      </c>
      <c r="C367" s="336"/>
      <c r="D367" s="343"/>
      <c r="E367" s="261"/>
      <c r="F367" s="244" t="str">
        <f>IF($C$374=0,"",IF(C367="[for completion]","",IF(C367="","",C367/$C$374)))</f>
        <v/>
      </c>
      <c r="G367" s="244" t="str">
        <f>IF($D$374=0,"",IF(D367="[for completion]","",IF(D367="","",D367/$D$374)))</f>
        <v/>
      </c>
    </row>
    <row r="368" spans="1:7" x14ac:dyDescent="0.25">
      <c r="A368" s="276" t="s">
        <v>1723</v>
      </c>
      <c r="B368" s="267" t="s">
        <v>1715</v>
      </c>
      <c r="C368" s="336"/>
      <c r="D368" s="343"/>
      <c r="E368" s="261"/>
      <c r="F368" s="244" t="str">
        <f t="shared" ref="F368:F373" si="16">IF($C$374=0,"",IF(C368="[for completion]","",IF(C368="","",C368/$C$374)))</f>
        <v/>
      </c>
      <c r="G368" s="244" t="str">
        <f t="shared" ref="G368:G373" si="17">IF($D$374=0,"",IF(D368="[for completion]","",IF(D368="","",D368/$D$374)))</f>
        <v/>
      </c>
    </row>
    <row r="369" spans="1:7" x14ac:dyDescent="0.25">
      <c r="A369" s="276" t="s">
        <v>1724</v>
      </c>
      <c r="B369" s="262" t="s">
        <v>1716</v>
      </c>
      <c r="C369" s="336"/>
      <c r="D369" s="343"/>
      <c r="E369" s="261"/>
      <c r="F369" s="244" t="str">
        <f t="shared" si="16"/>
        <v/>
      </c>
      <c r="G369" s="244" t="str">
        <f t="shared" si="17"/>
        <v/>
      </c>
    </row>
    <row r="370" spans="1:7" x14ac:dyDescent="0.25">
      <c r="A370" s="276" t="s">
        <v>1725</v>
      </c>
      <c r="B370" s="262" t="s">
        <v>1717</v>
      </c>
      <c r="C370" s="336"/>
      <c r="D370" s="343"/>
      <c r="E370" s="261"/>
      <c r="F370" s="244" t="str">
        <f t="shared" si="16"/>
        <v/>
      </c>
      <c r="G370" s="244" t="str">
        <f t="shared" si="17"/>
        <v/>
      </c>
    </row>
    <row r="371" spans="1:7" x14ac:dyDescent="0.25">
      <c r="A371" s="276" t="s">
        <v>1727</v>
      </c>
      <c r="B371" s="262" t="s">
        <v>1718</v>
      </c>
      <c r="C371" s="336"/>
      <c r="D371" s="343"/>
      <c r="E371" s="261"/>
      <c r="F371" s="244" t="str">
        <f t="shared" si="16"/>
        <v/>
      </c>
      <c r="G371" s="244" t="str">
        <f t="shared" si="17"/>
        <v/>
      </c>
    </row>
    <row r="372" spans="1:7" x14ac:dyDescent="0.25">
      <c r="A372" s="276" t="s">
        <v>1885</v>
      </c>
      <c r="B372" s="262" t="s">
        <v>1719</v>
      </c>
      <c r="C372" s="336"/>
      <c r="D372" s="343"/>
      <c r="E372" s="261"/>
      <c r="F372" s="244" t="str">
        <f t="shared" si="16"/>
        <v/>
      </c>
      <c r="G372" s="244" t="str">
        <f t="shared" si="17"/>
        <v/>
      </c>
    </row>
    <row r="373" spans="1:7" x14ac:dyDescent="0.25">
      <c r="A373" s="276" t="s">
        <v>1886</v>
      </c>
      <c r="B373" s="262" t="s">
        <v>1311</v>
      </c>
      <c r="C373" s="336"/>
      <c r="D373" s="343"/>
      <c r="E373" s="261"/>
      <c r="F373" s="244" t="str">
        <f t="shared" si="16"/>
        <v/>
      </c>
      <c r="G373" s="244" t="str">
        <f t="shared" si="17"/>
        <v/>
      </c>
    </row>
    <row r="374" spans="1:7" x14ac:dyDescent="0.25">
      <c r="A374" s="276" t="s">
        <v>1887</v>
      </c>
      <c r="B374" s="262" t="s">
        <v>146</v>
      </c>
      <c r="C374" s="183">
        <f>SUM(C367:C373)</f>
        <v>0</v>
      </c>
      <c r="D374" s="184">
        <f>SUM(D367:D373)</f>
        <v>0</v>
      </c>
      <c r="E374" s="261"/>
      <c r="F374" s="249">
        <f>SUM(F367:F373)</f>
        <v>0</v>
      </c>
      <c r="G374" s="249">
        <f>SUM(G367:G373)</f>
        <v>0</v>
      </c>
    </row>
    <row r="375" spans="1:7" x14ac:dyDescent="0.25">
      <c r="A375" s="260" t="s">
        <v>1728</v>
      </c>
      <c r="B375" s="262"/>
      <c r="C375" s="260"/>
      <c r="D375" s="260"/>
      <c r="E375" s="261"/>
      <c r="F375" s="261"/>
      <c r="G375" s="261"/>
    </row>
    <row r="376" spans="1:7" x14ac:dyDescent="0.25">
      <c r="A376" s="85"/>
      <c r="B376" s="85" t="s">
        <v>2238</v>
      </c>
      <c r="C376" s="85" t="s">
        <v>112</v>
      </c>
      <c r="D376" s="85" t="s">
        <v>1310</v>
      </c>
      <c r="E376" s="85"/>
      <c r="F376" s="85" t="s">
        <v>512</v>
      </c>
      <c r="G376" s="85" t="s">
        <v>2240</v>
      </c>
    </row>
    <row r="377" spans="1:7" x14ac:dyDescent="0.25">
      <c r="A377" s="260" t="s">
        <v>1867</v>
      </c>
      <c r="B377" s="262" t="s">
        <v>2239</v>
      </c>
      <c r="C377" s="336"/>
      <c r="D377" s="343"/>
      <c r="E377" s="261"/>
      <c r="F377" s="244" t="str">
        <f>IF($C$381=0,"",IF(C377="[for completion]","",IF(C377="","",C377/$C$381)))</f>
        <v/>
      </c>
      <c r="G377" s="244" t="str">
        <f>IF($D$381=0,"",IF(D377="[for completion]","",IF(D377="","",D377/$D$381)))</f>
        <v/>
      </c>
    </row>
    <row r="378" spans="1:7" x14ac:dyDescent="0.25">
      <c r="A378" s="276" t="s">
        <v>1868</v>
      </c>
      <c r="B378" s="267" t="s">
        <v>2151</v>
      </c>
      <c r="C378" s="336"/>
      <c r="D378" s="343"/>
      <c r="E378" s="261"/>
      <c r="F378" s="244" t="str">
        <f t="shared" ref="F378:F380" si="18">IF($C$381=0,"",IF(C378="[for completion]","",IF(C378="","",C378/$C$381)))</f>
        <v/>
      </c>
      <c r="G378" s="244" t="str">
        <f t="shared" ref="G378:G380" si="19">IF($D$381=0,"",IF(D378="[for completion]","",IF(D378="","",D378/$D$381)))</f>
        <v/>
      </c>
    </row>
    <row r="379" spans="1:7" x14ac:dyDescent="0.25">
      <c r="A379" s="276" t="s">
        <v>1869</v>
      </c>
      <c r="B379" s="262" t="s">
        <v>1311</v>
      </c>
      <c r="C379" s="336"/>
      <c r="D379" s="343"/>
      <c r="E379" s="261"/>
      <c r="F379" s="244" t="str">
        <f t="shared" si="18"/>
        <v/>
      </c>
      <c r="G379" s="244" t="str">
        <f>IF($D$381=0,"",IF(D379="[for completion]","",IF(D379="","",D379/$D$381)))</f>
        <v/>
      </c>
    </row>
    <row r="380" spans="1:7" x14ac:dyDescent="0.25">
      <c r="A380" s="276" t="s">
        <v>1870</v>
      </c>
      <c r="B380" s="265" t="s">
        <v>1726</v>
      </c>
      <c r="C380" s="336"/>
      <c r="D380" s="343"/>
      <c r="E380" s="261"/>
      <c r="F380" s="244" t="str">
        <f t="shared" si="18"/>
        <v/>
      </c>
      <c r="G380" s="244" t="str">
        <f t="shared" si="19"/>
        <v/>
      </c>
    </row>
    <row r="381" spans="1:7" x14ac:dyDescent="0.25">
      <c r="A381" s="276" t="s">
        <v>1871</v>
      </c>
      <c r="B381" s="262" t="s">
        <v>146</v>
      </c>
      <c r="C381" s="183">
        <f>SUM(C377:C380)</f>
        <v>0</v>
      </c>
      <c r="D381" s="184">
        <f>SUM(D377:D380)</f>
        <v>0</v>
      </c>
      <c r="E381" s="261"/>
      <c r="F381" s="249">
        <f>SUM(F377:F380)</f>
        <v>0</v>
      </c>
      <c r="G381" s="249">
        <f>SUM(G377:G380)</f>
        <v>0</v>
      </c>
    </row>
    <row r="382" spans="1:7" x14ac:dyDescent="0.25">
      <c r="A382" s="260" t="s">
        <v>1872</v>
      </c>
      <c r="B382" s="265"/>
      <c r="C382" s="266"/>
      <c r="D382" s="265"/>
      <c r="E382" s="263"/>
      <c r="F382" s="263"/>
      <c r="G382" s="263"/>
    </row>
    <row r="383" spans="1:7" x14ac:dyDescent="0.25">
      <c r="A383" s="276" t="s">
        <v>1873</v>
      </c>
      <c r="B383" s="227"/>
      <c r="C383" s="242"/>
      <c r="D383" s="227"/>
      <c r="E383" s="225"/>
      <c r="F383" s="225"/>
      <c r="G383" s="225"/>
    </row>
    <row r="384" spans="1:7" s="259" customFormat="1" x14ac:dyDescent="0.25">
      <c r="A384" s="276" t="s">
        <v>2059</v>
      </c>
    </row>
    <row r="385" spans="1:7" x14ac:dyDescent="0.25">
      <c r="A385" s="276" t="s">
        <v>2060</v>
      </c>
    </row>
    <row r="386" spans="1:7" x14ac:dyDescent="0.25">
      <c r="A386" s="276" t="s">
        <v>2061</v>
      </c>
    </row>
    <row r="387" spans="1:7" x14ac:dyDescent="0.25">
      <c r="A387" s="276" t="s">
        <v>2062</v>
      </c>
    </row>
    <row r="388" spans="1:7" x14ac:dyDescent="0.25">
      <c r="A388" s="276" t="s">
        <v>2063</v>
      </c>
    </row>
    <row r="389" spans="1:7" x14ac:dyDescent="0.25">
      <c r="A389" s="276" t="s">
        <v>2064</v>
      </c>
    </row>
    <row r="390" spans="1:7" x14ac:dyDescent="0.25">
      <c r="A390" s="276" t="s">
        <v>2065</v>
      </c>
    </row>
    <row r="391" spans="1:7" x14ac:dyDescent="0.25">
      <c r="A391" s="276" t="s">
        <v>2066</v>
      </c>
      <c r="B391" s="227"/>
      <c r="C391" s="242"/>
      <c r="D391" s="227"/>
      <c r="E391" s="225"/>
      <c r="F391" s="225"/>
      <c r="G391" s="225"/>
    </row>
    <row r="392" spans="1:7" x14ac:dyDescent="0.25">
      <c r="A392" s="276" t="s">
        <v>2067</v>
      </c>
      <c r="B392" s="227"/>
      <c r="C392" s="242"/>
      <c r="D392" s="227"/>
      <c r="E392" s="225"/>
      <c r="F392" s="225"/>
      <c r="G392" s="225"/>
    </row>
    <row r="393" spans="1:7" x14ac:dyDescent="0.25">
      <c r="A393" s="276" t="s">
        <v>2068</v>
      </c>
      <c r="B393" s="227"/>
      <c r="C393" s="242"/>
      <c r="D393" s="227"/>
      <c r="E393" s="225"/>
      <c r="F393" s="225"/>
      <c r="G393" s="225"/>
    </row>
    <row r="394" spans="1:7" x14ac:dyDescent="0.25">
      <c r="A394" s="276" t="s">
        <v>2069</v>
      </c>
      <c r="B394" s="227"/>
      <c r="C394" s="242"/>
      <c r="D394" s="227"/>
      <c r="E394" s="225"/>
      <c r="F394" s="225"/>
      <c r="G394" s="225"/>
    </row>
    <row r="395" spans="1:7" x14ac:dyDescent="0.25">
      <c r="A395" s="276" t="s">
        <v>2070</v>
      </c>
      <c r="B395" s="227"/>
      <c r="C395" s="242"/>
      <c r="D395" s="227"/>
      <c r="E395" s="225"/>
      <c r="F395" s="225"/>
      <c r="G395" s="225"/>
    </row>
    <row r="396" spans="1:7" x14ac:dyDescent="0.25">
      <c r="A396" s="276" t="s">
        <v>2071</v>
      </c>
      <c r="B396" s="227"/>
      <c r="C396" s="242"/>
      <c r="D396" s="227"/>
      <c r="E396" s="225"/>
      <c r="F396" s="225"/>
      <c r="G396" s="225"/>
    </row>
    <row r="397" spans="1:7" x14ac:dyDescent="0.25">
      <c r="A397" s="276" t="s">
        <v>2072</v>
      </c>
      <c r="B397" s="227"/>
      <c r="C397" s="242"/>
      <c r="D397" s="227"/>
      <c r="E397" s="225"/>
      <c r="F397" s="225"/>
      <c r="G397" s="225"/>
    </row>
    <row r="398" spans="1:7" x14ac:dyDescent="0.25">
      <c r="A398" s="276" t="s">
        <v>2073</v>
      </c>
      <c r="B398" s="227"/>
      <c r="C398" s="242"/>
      <c r="D398" s="227"/>
      <c r="E398" s="225"/>
      <c r="F398" s="225"/>
      <c r="G398" s="225"/>
    </row>
    <row r="399" spans="1:7" x14ac:dyDescent="0.25">
      <c r="A399" s="276" t="s">
        <v>2074</v>
      </c>
      <c r="B399" s="227"/>
      <c r="C399" s="242"/>
      <c r="D399" s="227"/>
      <c r="E399" s="225"/>
      <c r="F399" s="225"/>
      <c r="G399" s="225"/>
    </row>
    <row r="400" spans="1:7" x14ac:dyDescent="0.25">
      <c r="A400" s="276" t="s">
        <v>2075</v>
      </c>
      <c r="B400" s="227"/>
      <c r="C400" s="242"/>
      <c r="D400" s="227"/>
      <c r="E400" s="225"/>
      <c r="F400" s="225"/>
      <c r="G400" s="225"/>
    </row>
    <row r="401" spans="1:7" x14ac:dyDescent="0.25">
      <c r="A401" s="276" t="s">
        <v>2076</v>
      </c>
      <c r="B401" s="227"/>
      <c r="C401" s="242"/>
      <c r="D401" s="227"/>
      <c r="E401" s="225"/>
      <c r="F401" s="225"/>
      <c r="G401" s="225"/>
    </row>
    <row r="402" spans="1:7" x14ac:dyDescent="0.25">
      <c r="A402" s="276" t="s">
        <v>2077</v>
      </c>
      <c r="B402" s="227"/>
      <c r="C402" s="242"/>
      <c r="D402" s="227"/>
      <c r="E402" s="225"/>
      <c r="F402" s="225"/>
      <c r="G402" s="225"/>
    </row>
    <row r="403" spans="1:7" x14ac:dyDescent="0.25">
      <c r="A403" s="276" t="s">
        <v>2078</v>
      </c>
      <c r="B403" s="227"/>
      <c r="C403" s="242"/>
      <c r="D403" s="227"/>
      <c r="E403" s="225"/>
      <c r="F403" s="225"/>
      <c r="G403" s="225"/>
    </row>
    <row r="404" spans="1:7" x14ac:dyDescent="0.25">
      <c r="A404" s="276" t="s">
        <v>2079</v>
      </c>
      <c r="B404" s="227"/>
      <c r="C404" s="242"/>
      <c r="D404" s="227"/>
      <c r="E404" s="225"/>
      <c r="F404" s="225"/>
      <c r="G404" s="225"/>
    </row>
    <row r="405" spans="1:7" x14ac:dyDescent="0.25">
      <c r="A405" s="276" t="s">
        <v>2080</v>
      </c>
      <c r="B405" s="227"/>
      <c r="C405" s="242"/>
      <c r="D405" s="227"/>
      <c r="E405" s="225"/>
      <c r="F405" s="225"/>
      <c r="G405" s="225"/>
    </row>
    <row r="406" spans="1:7" x14ac:dyDescent="0.25">
      <c r="A406" s="276" t="s">
        <v>2081</v>
      </c>
      <c r="B406" s="227"/>
      <c r="C406" s="242"/>
      <c r="D406" s="227"/>
      <c r="E406" s="225"/>
      <c r="F406" s="225"/>
      <c r="G406" s="225"/>
    </row>
    <row r="407" spans="1:7" x14ac:dyDescent="0.25">
      <c r="A407" s="276" t="s">
        <v>2082</v>
      </c>
      <c r="B407" s="227"/>
      <c r="C407" s="242"/>
      <c r="D407" s="227"/>
      <c r="E407" s="225"/>
      <c r="F407" s="225"/>
      <c r="G407" s="225"/>
    </row>
    <row r="408" spans="1:7" x14ac:dyDescent="0.25">
      <c r="A408" s="276" t="s">
        <v>2083</v>
      </c>
      <c r="B408" s="227"/>
      <c r="C408" s="242"/>
      <c r="D408" s="227"/>
      <c r="E408" s="225"/>
      <c r="F408" s="225"/>
      <c r="G408" s="225"/>
    </row>
    <row r="409" spans="1:7" x14ac:dyDescent="0.25">
      <c r="A409" s="276" t="s">
        <v>2084</v>
      </c>
      <c r="B409" s="227"/>
      <c r="C409" s="242"/>
      <c r="D409" s="227"/>
      <c r="E409" s="225"/>
      <c r="F409" s="225"/>
      <c r="G409" s="225"/>
    </row>
    <row r="410" spans="1:7" x14ac:dyDescent="0.25">
      <c r="A410" s="276" t="s">
        <v>2085</v>
      </c>
      <c r="B410" s="227"/>
      <c r="C410" s="242"/>
      <c r="D410" s="227"/>
      <c r="E410" s="225"/>
      <c r="F410" s="225"/>
      <c r="G410" s="225"/>
    </row>
    <row r="411" spans="1:7" x14ac:dyDescent="0.25">
      <c r="A411" s="276" t="s">
        <v>2086</v>
      </c>
      <c r="B411" s="227"/>
      <c r="C411" s="242"/>
      <c r="D411" s="227"/>
      <c r="E411" s="225"/>
      <c r="F411" s="225"/>
      <c r="G411" s="225"/>
    </row>
    <row r="412" spans="1:7" x14ac:dyDescent="0.25">
      <c r="A412" s="276" t="s">
        <v>2087</v>
      </c>
      <c r="B412" s="227"/>
      <c r="C412" s="242"/>
      <c r="D412" s="227"/>
      <c r="E412" s="225"/>
      <c r="F412" s="225"/>
      <c r="G412" s="225"/>
    </row>
    <row r="413" spans="1:7" x14ac:dyDescent="0.25">
      <c r="A413" s="276" t="s">
        <v>2088</v>
      </c>
      <c r="B413" s="227"/>
      <c r="C413" s="242"/>
      <c r="D413" s="227"/>
      <c r="E413" s="225"/>
      <c r="F413" s="225"/>
      <c r="G413" s="225"/>
    </row>
    <row r="414" spans="1:7" x14ac:dyDescent="0.25">
      <c r="A414" s="276" t="s">
        <v>2089</v>
      </c>
      <c r="B414" s="227"/>
      <c r="C414" s="242"/>
      <c r="D414" s="227"/>
      <c r="E414" s="225"/>
      <c r="F414" s="225"/>
      <c r="G414" s="225"/>
    </row>
    <row r="415" spans="1:7" x14ac:dyDescent="0.25">
      <c r="A415" s="276" t="s">
        <v>2090</v>
      </c>
      <c r="B415" s="227"/>
      <c r="C415" s="242"/>
      <c r="D415" s="227"/>
      <c r="E415" s="225"/>
      <c r="F415" s="225"/>
      <c r="G415" s="225"/>
    </row>
    <row r="416" spans="1:7" x14ac:dyDescent="0.25">
      <c r="A416" s="276" t="s">
        <v>2091</v>
      </c>
      <c r="B416" s="227"/>
      <c r="C416" s="242"/>
      <c r="D416" s="227"/>
      <c r="E416" s="225"/>
      <c r="F416" s="225"/>
      <c r="G416" s="225"/>
    </row>
    <row r="417" spans="1:7" x14ac:dyDescent="0.25">
      <c r="A417" s="276" t="s">
        <v>2092</v>
      </c>
      <c r="B417" s="227"/>
      <c r="C417" s="242"/>
      <c r="D417" s="227"/>
      <c r="E417" s="225"/>
      <c r="F417" s="225"/>
      <c r="G417" s="225"/>
    </row>
    <row r="418" spans="1:7" x14ac:dyDescent="0.25">
      <c r="A418" s="276" t="s">
        <v>2093</v>
      </c>
      <c r="B418" s="227"/>
      <c r="C418" s="242"/>
      <c r="D418" s="227"/>
      <c r="E418" s="225"/>
      <c r="F418" s="225"/>
      <c r="G418" s="225"/>
    </row>
    <row r="419" spans="1:7" x14ac:dyDescent="0.25">
      <c r="A419" s="276" t="s">
        <v>2094</v>
      </c>
      <c r="B419" s="227"/>
      <c r="C419" s="242"/>
      <c r="D419" s="227"/>
      <c r="E419" s="225"/>
      <c r="F419" s="225"/>
      <c r="G419" s="225"/>
    </row>
    <row r="420" spans="1:7" x14ac:dyDescent="0.25">
      <c r="A420" s="276" t="s">
        <v>2095</v>
      </c>
      <c r="B420" s="227"/>
      <c r="C420" s="242"/>
      <c r="D420" s="227"/>
      <c r="E420" s="225"/>
      <c r="F420" s="225"/>
      <c r="G420" s="225"/>
    </row>
    <row r="421" spans="1:7" x14ac:dyDescent="0.25">
      <c r="A421" s="276" t="s">
        <v>2096</v>
      </c>
      <c r="B421" s="227"/>
      <c r="C421" s="242"/>
      <c r="D421" s="227"/>
      <c r="E421" s="225"/>
      <c r="F421" s="225"/>
      <c r="G421" s="225"/>
    </row>
    <row r="422" spans="1:7" x14ac:dyDescent="0.25">
      <c r="A422" s="276" t="s">
        <v>2097</v>
      </c>
      <c r="B422" s="227"/>
      <c r="C422" s="242"/>
      <c r="D422" s="227"/>
      <c r="E422" s="225"/>
      <c r="F422" s="225"/>
      <c r="G422" s="225"/>
    </row>
    <row r="423" spans="1:7" x14ac:dyDescent="0.25">
      <c r="A423" s="276" t="s">
        <v>2098</v>
      </c>
      <c r="B423" s="227"/>
      <c r="C423" s="242"/>
      <c r="D423" s="227"/>
      <c r="E423" s="225"/>
      <c r="F423" s="225"/>
      <c r="G423" s="225"/>
    </row>
    <row r="424" spans="1:7" x14ac:dyDescent="0.25">
      <c r="A424" s="276" t="s">
        <v>2099</v>
      </c>
      <c r="B424" s="227"/>
      <c r="C424" s="242"/>
      <c r="D424" s="227"/>
      <c r="E424" s="225"/>
      <c r="F424" s="225"/>
      <c r="G424" s="225"/>
    </row>
    <row r="425" spans="1:7" x14ac:dyDescent="0.25">
      <c r="A425" s="276" t="s">
        <v>2100</v>
      </c>
      <c r="B425" s="227"/>
      <c r="C425" s="242"/>
      <c r="D425" s="227"/>
      <c r="E425" s="225"/>
      <c r="F425" s="225"/>
      <c r="G425" s="225"/>
    </row>
    <row r="426" spans="1:7" x14ac:dyDescent="0.25">
      <c r="A426" s="276" t="s">
        <v>2101</v>
      </c>
      <c r="B426" s="227"/>
      <c r="C426" s="242"/>
      <c r="D426" s="227"/>
      <c r="E426" s="225"/>
      <c r="F426" s="225"/>
      <c r="G426" s="225"/>
    </row>
    <row r="427" spans="1:7" x14ac:dyDescent="0.25">
      <c r="A427" s="276" t="s">
        <v>2102</v>
      </c>
      <c r="B427" s="227"/>
      <c r="C427" s="242"/>
      <c r="D427" s="227"/>
      <c r="E427" s="225"/>
      <c r="F427" s="225"/>
      <c r="G427" s="225"/>
    </row>
    <row r="428" spans="1:7" x14ac:dyDescent="0.25">
      <c r="A428" s="276" t="s">
        <v>2103</v>
      </c>
      <c r="B428" s="227"/>
      <c r="C428" s="242"/>
      <c r="D428" s="227"/>
      <c r="E428" s="225"/>
      <c r="F428" s="225"/>
      <c r="G428" s="225"/>
    </row>
    <row r="429" spans="1:7" x14ac:dyDescent="0.25">
      <c r="A429" s="276" t="s">
        <v>2104</v>
      </c>
      <c r="B429" s="227"/>
      <c r="C429" s="242"/>
      <c r="D429" s="227"/>
      <c r="E429" s="225"/>
      <c r="F429" s="225"/>
      <c r="G429" s="225"/>
    </row>
    <row r="430" spans="1:7" x14ac:dyDescent="0.25">
      <c r="A430" s="276" t="s">
        <v>2105</v>
      </c>
      <c r="B430" s="227"/>
      <c r="C430" s="242"/>
      <c r="D430" s="227"/>
      <c r="E430" s="225"/>
      <c r="F430" s="225"/>
      <c r="G430" s="225"/>
    </row>
    <row r="431" spans="1:7" x14ac:dyDescent="0.25">
      <c r="A431" s="276" t="s">
        <v>2106</v>
      </c>
      <c r="B431" s="227"/>
      <c r="C431" s="242"/>
      <c r="D431" s="227"/>
      <c r="E431" s="225"/>
      <c r="F431" s="225"/>
      <c r="G431" s="225"/>
    </row>
    <row r="432" spans="1:7" ht="18.75" x14ac:dyDescent="0.25">
      <c r="A432" s="167"/>
      <c r="B432" s="256" t="s">
        <v>1610</v>
      </c>
      <c r="C432" s="167"/>
      <c r="D432" s="167"/>
      <c r="E432" s="167"/>
      <c r="F432" s="167"/>
      <c r="G432" s="167"/>
    </row>
    <row r="433" spans="1:7" x14ac:dyDescent="0.25">
      <c r="A433" s="85"/>
      <c r="B433" s="85" t="s">
        <v>1968</v>
      </c>
      <c r="C433" s="85" t="s">
        <v>682</v>
      </c>
      <c r="D433" s="85" t="s">
        <v>683</v>
      </c>
      <c r="E433" s="85"/>
      <c r="F433" s="85" t="s">
        <v>513</v>
      </c>
      <c r="G433" s="85" t="s">
        <v>684</v>
      </c>
    </row>
    <row r="434" spans="1:7" x14ac:dyDescent="0.25">
      <c r="A434" s="217" t="s">
        <v>1611</v>
      </c>
      <c r="B434" s="227" t="s">
        <v>686</v>
      </c>
      <c r="C434" s="336"/>
      <c r="D434" s="237"/>
      <c r="E434" s="237"/>
      <c r="F434" s="238"/>
      <c r="G434" s="238"/>
    </row>
    <row r="435" spans="1:7" x14ac:dyDescent="0.25">
      <c r="A435" s="237"/>
      <c r="B435" s="227"/>
      <c r="C435" s="227"/>
      <c r="D435" s="237"/>
      <c r="E435" s="237"/>
      <c r="F435" s="238"/>
      <c r="G435" s="238"/>
    </row>
    <row r="436" spans="1:7" x14ac:dyDescent="0.25">
      <c r="A436" s="227"/>
      <c r="B436" s="227" t="s">
        <v>687</v>
      </c>
      <c r="C436" s="227"/>
      <c r="D436" s="237"/>
      <c r="E436" s="237"/>
      <c r="F436" s="238"/>
      <c r="G436" s="238"/>
    </row>
    <row r="437" spans="1:7" x14ac:dyDescent="0.25">
      <c r="A437" s="227" t="s">
        <v>1612</v>
      </c>
      <c r="B437" s="234"/>
      <c r="C437" s="336"/>
      <c r="D437" s="336"/>
      <c r="E437" s="237"/>
      <c r="F437" s="244" t="str">
        <f>IF($C$461=0,"",IF(C437="[for completion]","",IF(C437="","",C437/$C$461)))</f>
        <v/>
      </c>
      <c r="G437" s="244" t="str">
        <f>IF($D$461=0,"",IF(D437="[for completion]","",IF(D437="","",D437/$D$461)))</f>
        <v/>
      </c>
    </row>
    <row r="438" spans="1:7" x14ac:dyDescent="0.25">
      <c r="A438" s="265" t="s">
        <v>1613</v>
      </c>
      <c r="B438" s="234"/>
      <c r="C438" s="336"/>
      <c r="D438" s="336"/>
      <c r="E438" s="237"/>
      <c r="F438" s="244" t="str">
        <f t="shared" ref="F438:F460" si="20">IF($C$461=0,"",IF(C438="[for completion]","",IF(C438="","",C438/$C$461)))</f>
        <v/>
      </c>
      <c r="G438" s="244" t="str">
        <f t="shared" ref="G438:G460" si="21">IF($D$461=0,"",IF(D438="[for completion]","",IF(D438="","",D438/$D$461)))</f>
        <v/>
      </c>
    </row>
    <row r="439" spans="1:7" x14ac:dyDescent="0.25">
      <c r="A439" s="265" t="s">
        <v>1614</v>
      </c>
      <c r="B439" s="234"/>
      <c r="C439" s="336"/>
      <c r="D439" s="336"/>
      <c r="E439" s="237"/>
      <c r="F439" s="244" t="str">
        <f t="shared" si="20"/>
        <v/>
      </c>
      <c r="G439" s="244" t="str">
        <f t="shared" si="21"/>
        <v/>
      </c>
    </row>
    <row r="440" spans="1:7" x14ac:dyDescent="0.25">
      <c r="A440" s="265" t="s">
        <v>1615</v>
      </c>
      <c r="B440" s="234"/>
      <c r="C440" s="336"/>
      <c r="D440" s="336"/>
      <c r="E440" s="237"/>
      <c r="F440" s="244" t="str">
        <f t="shared" si="20"/>
        <v/>
      </c>
      <c r="G440" s="244" t="str">
        <f t="shared" si="21"/>
        <v/>
      </c>
    </row>
    <row r="441" spans="1:7" x14ac:dyDescent="0.25">
      <c r="A441" s="265" t="s">
        <v>1616</v>
      </c>
      <c r="B441" s="234"/>
      <c r="C441" s="336"/>
      <c r="D441" s="336"/>
      <c r="E441" s="237"/>
      <c r="F441" s="244" t="str">
        <f t="shared" si="20"/>
        <v/>
      </c>
      <c r="G441" s="244" t="str">
        <f t="shared" si="21"/>
        <v/>
      </c>
    </row>
    <row r="442" spans="1:7" x14ac:dyDescent="0.25">
      <c r="A442" s="265" t="s">
        <v>1617</v>
      </c>
      <c r="B442" s="234"/>
      <c r="C442" s="336"/>
      <c r="D442" s="336"/>
      <c r="E442" s="237"/>
      <c r="F442" s="244" t="str">
        <f t="shared" si="20"/>
        <v/>
      </c>
      <c r="G442" s="244" t="str">
        <f t="shared" si="21"/>
        <v/>
      </c>
    </row>
    <row r="443" spans="1:7" x14ac:dyDescent="0.25">
      <c r="A443" s="265" t="s">
        <v>1618</v>
      </c>
      <c r="B443" s="234"/>
      <c r="C443" s="336"/>
      <c r="D443" s="336"/>
      <c r="E443" s="237"/>
      <c r="F443" s="244" t="str">
        <f t="shared" si="20"/>
        <v/>
      </c>
      <c r="G443" s="244" t="str">
        <f t="shared" si="21"/>
        <v/>
      </c>
    </row>
    <row r="444" spans="1:7" x14ac:dyDescent="0.25">
      <c r="A444" s="265" t="s">
        <v>1619</v>
      </c>
      <c r="B444" s="234"/>
      <c r="C444" s="336"/>
      <c r="D444" s="343"/>
      <c r="E444" s="237"/>
      <c r="F444" s="244" t="str">
        <f t="shared" si="20"/>
        <v/>
      </c>
      <c r="G444" s="244" t="str">
        <f t="shared" si="21"/>
        <v/>
      </c>
    </row>
    <row r="445" spans="1:7" x14ac:dyDescent="0.25">
      <c r="A445" s="265" t="s">
        <v>1620</v>
      </c>
      <c r="B445" s="234"/>
      <c r="C445" s="336"/>
      <c r="D445" s="343"/>
      <c r="E445" s="237"/>
      <c r="F445" s="244" t="str">
        <f t="shared" si="20"/>
        <v/>
      </c>
      <c r="G445" s="244" t="str">
        <f t="shared" si="21"/>
        <v/>
      </c>
    </row>
    <row r="446" spans="1:7" x14ac:dyDescent="0.25">
      <c r="A446" s="265" t="s">
        <v>2107</v>
      </c>
      <c r="B446" s="234"/>
      <c r="C446" s="336"/>
      <c r="D446" s="343"/>
      <c r="E446" s="234"/>
      <c r="F446" s="244" t="str">
        <f t="shared" si="20"/>
        <v/>
      </c>
      <c r="G446" s="244" t="str">
        <f t="shared" si="21"/>
        <v/>
      </c>
    </row>
    <row r="447" spans="1:7" x14ac:dyDescent="0.25">
      <c r="A447" s="265" t="s">
        <v>2108</v>
      </c>
      <c r="B447" s="234"/>
      <c r="C447" s="336"/>
      <c r="D447" s="343"/>
      <c r="E447" s="234"/>
      <c r="F447" s="244" t="str">
        <f t="shared" si="20"/>
        <v/>
      </c>
      <c r="G447" s="244" t="str">
        <f t="shared" si="21"/>
        <v/>
      </c>
    </row>
    <row r="448" spans="1:7" x14ac:dyDescent="0.25">
      <c r="A448" s="265" t="s">
        <v>2109</v>
      </c>
      <c r="B448" s="234"/>
      <c r="C448" s="336"/>
      <c r="D448" s="343"/>
      <c r="E448" s="234"/>
      <c r="F448" s="244" t="str">
        <f t="shared" si="20"/>
        <v/>
      </c>
      <c r="G448" s="244" t="str">
        <f t="shared" si="21"/>
        <v/>
      </c>
    </row>
    <row r="449" spans="1:7" x14ac:dyDescent="0.25">
      <c r="A449" s="265" t="s">
        <v>2110</v>
      </c>
      <c r="B449" s="234"/>
      <c r="C449" s="336"/>
      <c r="D449" s="343"/>
      <c r="E449" s="234"/>
      <c r="F449" s="244" t="str">
        <f t="shared" si="20"/>
        <v/>
      </c>
      <c r="G449" s="244" t="str">
        <f t="shared" si="21"/>
        <v/>
      </c>
    </row>
    <row r="450" spans="1:7" x14ac:dyDescent="0.25">
      <c r="A450" s="265" t="s">
        <v>2111</v>
      </c>
      <c r="B450" s="234"/>
      <c r="C450" s="336"/>
      <c r="D450" s="343"/>
      <c r="E450" s="234"/>
      <c r="F450" s="244" t="str">
        <f t="shared" si="20"/>
        <v/>
      </c>
      <c r="G450" s="244" t="str">
        <f t="shared" si="21"/>
        <v/>
      </c>
    </row>
    <row r="451" spans="1:7" x14ac:dyDescent="0.25">
      <c r="A451" s="265" t="s">
        <v>2112</v>
      </c>
      <c r="B451" s="234"/>
      <c r="C451" s="336"/>
      <c r="D451" s="343"/>
      <c r="E451" s="234"/>
      <c r="F451" s="244" t="str">
        <f t="shared" si="20"/>
        <v/>
      </c>
      <c r="G451" s="244" t="str">
        <f t="shared" si="21"/>
        <v/>
      </c>
    </row>
    <row r="452" spans="1:7" x14ac:dyDescent="0.25">
      <c r="A452" s="265" t="s">
        <v>2113</v>
      </c>
      <c r="B452" s="234"/>
      <c r="C452" s="336"/>
      <c r="D452" s="343"/>
      <c r="E452" s="227"/>
      <c r="F452" s="244" t="str">
        <f t="shared" si="20"/>
        <v/>
      </c>
      <c r="G452" s="244" t="str">
        <f t="shared" si="21"/>
        <v/>
      </c>
    </row>
    <row r="453" spans="1:7" x14ac:dyDescent="0.25">
      <c r="A453" s="265" t="s">
        <v>2114</v>
      </c>
      <c r="B453" s="234"/>
      <c r="C453" s="336"/>
      <c r="D453" s="343"/>
      <c r="E453" s="230"/>
      <c r="F453" s="244" t="str">
        <f t="shared" si="20"/>
        <v/>
      </c>
      <c r="G453" s="244" t="str">
        <f t="shared" si="21"/>
        <v/>
      </c>
    </row>
    <row r="454" spans="1:7" x14ac:dyDescent="0.25">
      <c r="A454" s="265" t="s">
        <v>2115</v>
      </c>
      <c r="B454" s="234"/>
      <c r="C454" s="336"/>
      <c r="D454" s="343"/>
      <c r="E454" s="230"/>
      <c r="F454" s="244" t="str">
        <f t="shared" si="20"/>
        <v/>
      </c>
      <c r="G454" s="244" t="str">
        <f t="shared" si="21"/>
        <v/>
      </c>
    </row>
    <row r="455" spans="1:7" x14ac:dyDescent="0.25">
      <c r="A455" s="265" t="s">
        <v>2116</v>
      </c>
      <c r="B455" s="234"/>
      <c r="C455" s="336"/>
      <c r="D455" s="343"/>
      <c r="E455" s="230"/>
      <c r="F455" s="244" t="str">
        <f t="shared" si="20"/>
        <v/>
      </c>
      <c r="G455" s="244" t="str">
        <f t="shared" si="21"/>
        <v/>
      </c>
    </row>
    <row r="456" spans="1:7" x14ac:dyDescent="0.25">
      <c r="A456" s="265" t="s">
        <v>2117</v>
      </c>
      <c r="B456" s="234"/>
      <c r="C456" s="336"/>
      <c r="D456" s="343"/>
      <c r="E456" s="230"/>
      <c r="F456" s="244" t="str">
        <f t="shared" si="20"/>
        <v/>
      </c>
      <c r="G456" s="244" t="str">
        <f t="shared" si="21"/>
        <v/>
      </c>
    </row>
    <row r="457" spans="1:7" x14ac:dyDescent="0.25">
      <c r="A457" s="265" t="s">
        <v>2118</v>
      </c>
      <c r="B457" s="234"/>
      <c r="C457" s="336"/>
      <c r="D457" s="343"/>
      <c r="E457" s="230"/>
      <c r="F457" s="244" t="str">
        <f t="shared" si="20"/>
        <v/>
      </c>
      <c r="G457" s="244" t="str">
        <f t="shared" si="21"/>
        <v/>
      </c>
    </row>
    <row r="458" spans="1:7" x14ac:dyDescent="0.25">
      <c r="A458" s="265" t="s">
        <v>2119</v>
      </c>
      <c r="B458" s="234"/>
      <c r="C458" s="336"/>
      <c r="D458" s="343"/>
      <c r="E458" s="230"/>
      <c r="F458" s="244" t="str">
        <f t="shared" si="20"/>
        <v/>
      </c>
      <c r="G458" s="244" t="str">
        <f t="shared" si="21"/>
        <v/>
      </c>
    </row>
    <row r="459" spans="1:7" x14ac:dyDescent="0.25">
      <c r="A459" s="265" t="s">
        <v>2120</v>
      </c>
      <c r="B459" s="234"/>
      <c r="C459" s="336"/>
      <c r="D459" s="343"/>
      <c r="E459" s="230"/>
      <c r="F459" s="244" t="str">
        <f t="shared" si="20"/>
        <v/>
      </c>
      <c r="G459" s="244" t="str">
        <f t="shared" si="21"/>
        <v/>
      </c>
    </row>
    <row r="460" spans="1:7" x14ac:dyDescent="0.25">
      <c r="A460" s="265" t="s">
        <v>2121</v>
      </c>
      <c r="B460" s="234"/>
      <c r="C460" s="336"/>
      <c r="D460" s="343"/>
      <c r="E460" s="230"/>
      <c r="F460" s="244" t="str">
        <f t="shared" si="20"/>
        <v/>
      </c>
      <c r="G460" s="244" t="str">
        <f t="shared" si="21"/>
        <v/>
      </c>
    </row>
    <row r="461" spans="1:7" x14ac:dyDescent="0.25">
      <c r="A461" s="265" t="s">
        <v>2122</v>
      </c>
      <c r="B461" s="234" t="s">
        <v>146</v>
      </c>
      <c r="C461" s="250">
        <v>0</v>
      </c>
      <c r="D461" s="248">
        <v>0</v>
      </c>
      <c r="E461" s="230"/>
      <c r="F461" s="249">
        <f>SUM(F437:F460)</f>
        <v>0</v>
      </c>
      <c r="G461" s="249">
        <f>SUM(G437:G460)</f>
        <v>0</v>
      </c>
    </row>
    <row r="462" spans="1:7" x14ac:dyDescent="0.25">
      <c r="A462" s="85"/>
      <c r="B462" s="85" t="s">
        <v>1985</v>
      </c>
      <c r="C462" s="85" t="s">
        <v>682</v>
      </c>
      <c r="D462" s="85" t="s">
        <v>683</v>
      </c>
      <c r="E462" s="85"/>
      <c r="F462" s="85" t="s">
        <v>513</v>
      </c>
      <c r="G462" s="85" t="s">
        <v>684</v>
      </c>
    </row>
    <row r="463" spans="1:7" x14ac:dyDescent="0.25">
      <c r="A463" s="227" t="s">
        <v>1622</v>
      </c>
      <c r="B463" s="227" t="s">
        <v>715</v>
      </c>
      <c r="C463" s="342"/>
      <c r="D463" s="227"/>
      <c r="E463" s="227"/>
      <c r="F463" s="227"/>
      <c r="G463" s="227"/>
    </row>
    <row r="464" spans="1:7" x14ac:dyDescent="0.25">
      <c r="A464" s="227"/>
      <c r="B464" s="227"/>
      <c r="C464" s="227"/>
      <c r="D464" s="227"/>
      <c r="E464" s="227"/>
      <c r="F464" s="227"/>
      <c r="G464" s="227"/>
    </row>
    <row r="465" spans="1:7" x14ac:dyDescent="0.25">
      <c r="A465" s="227"/>
      <c r="B465" s="234" t="s">
        <v>716</v>
      </c>
      <c r="C465" s="227"/>
      <c r="D465" s="227"/>
      <c r="E465" s="227"/>
      <c r="F465" s="227"/>
      <c r="G465" s="227"/>
    </row>
    <row r="466" spans="1:7" x14ac:dyDescent="0.25">
      <c r="A466" s="227" t="s">
        <v>1623</v>
      </c>
      <c r="B466" s="227" t="s">
        <v>718</v>
      </c>
      <c r="C466" s="336"/>
      <c r="D466" s="343"/>
      <c r="E466" s="227"/>
      <c r="F466" s="244" t="str">
        <f>IF($C$474=0,"",IF(C466="[for completion]","",IF(C466="","",C466/$C$474)))</f>
        <v/>
      </c>
      <c r="G466" s="244" t="str">
        <f>IF($D$474=0,"",IF(D466="[for completion]","",IF(D466="","",D466/$D$474)))</f>
        <v/>
      </c>
    </row>
    <row r="467" spans="1:7" x14ac:dyDescent="0.25">
      <c r="A467" s="265" t="s">
        <v>1624</v>
      </c>
      <c r="B467" s="227" t="s">
        <v>720</v>
      </c>
      <c r="C467" s="336"/>
      <c r="D467" s="343"/>
      <c r="E467" s="227"/>
      <c r="F467" s="244" t="str">
        <f t="shared" ref="F467:F473" si="22">IF($C$474=0,"",IF(C467="[for completion]","",IF(C467="","",C467/$C$474)))</f>
        <v/>
      </c>
      <c r="G467" s="244" t="str">
        <f t="shared" ref="G467:G473" si="23">IF($D$474=0,"",IF(D467="[for completion]","",IF(D467="","",D467/$D$474)))</f>
        <v/>
      </c>
    </row>
    <row r="468" spans="1:7" x14ac:dyDescent="0.25">
      <c r="A468" s="265" t="s">
        <v>1625</v>
      </c>
      <c r="B468" s="227" t="s">
        <v>722</v>
      </c>
      <c r="C468" s="336"/>
      <c r="D468" s="343"/>
      <c r="E468" s="227"/>
      <c r="F468" s="244" t="str">
        <f t="shared" si="22"/>
        <v/>
      </c>
      <c r="G468" s="244" t="str">
        <f t="shared" si="23"/>
        <v/>
      </c>
    </row>
    <row r="469" spans="1:7" x14ac:dyDescent="0.25">
      <c r="A469" s="265" t="s">
        <v>1626</v>
      </c>
      <c r="B469" s="227" t="s">
        <v>724</v>
      </c>
      <c r="C469" s="336"/>
      <c r="D469" s="343"/>
      <c r="E469" s="227"/>
      <c r="F469" s="244" t="str">
        <f t="shared" si="22"/>
        <v/>
      </c>
      <c r="G469" s="244" t="str">
        <f t="shared" si="23"/>
        <v/>
      </c>
    </row>
    <row r="470" spans="1:7" x14ac:dyDescent="0.25">
      <c r="A470" s="265" t="s">
        <v>1627</v>
      </c>
      <c r="B470" s="227" t="s">
        <v>726</v>
      </c>
      <c r="C470" s="336"/>
      <c r="D470" s="343"/>
      <c r="E470" s="227"/>
      <c r="F470" s="244" t="str">
        <f t="shared" si="22"/>
        <v/>
      </c>
      <c r="G470" s="244" t="str">
        <f t="shared" si="23"/>
        <v/>
      </c>
    </row>
    <row r="471" spans="1:7" x14ac:dyDescent="0.25">
      <c r="A471" s="265" t="s">
        <v>1628</v>
      </c>
      <c r="B471" s="227" t="s">
        <v>728</v>
      </c>
      <c r="C471" s="336"/>
      <c r="D471" s="343"/>
      <c r="E471" s="227"/>
      <c r="F471" s="244" t="str">
        <f t="shared" si="22"/>
        <v/>
      </c>
      <c r="G471" s="244" t="str">
        <f t="shared" si="23"/>
        <v/>
      </c>
    </row>
    <row r="472" spans="1:7" x14ac:dyDescent="0.25">
      <c r="A472" s="265" t="s">
        <v>1629</v>
      </c>
      <c r="B472" s="227" t="s">
        <v>730</v>
      </c>
      <c r="C472" s="336"/>
      <c r="D472" s="343"/>
      <c r="E472" s="227"/>
      <c r="F472" s="244" t="str">
        <f t="shared" si="22"/>
        <v/>
      </c>
      <c r="G472" s="244" t="str">
        <f t="shared" si="23"/>
        <v/>
      </c>
    </row>
    <row r="473" spans="1:7" x14ac:dyDescent="0.25">
      <c r="A473" s="265" t="s">
        <v>1630</v>
      </c>
      <c r="B473" s="227" t="s">
        <v>732</v>
      </c>
      <c r="C473" s="336"/>
      <c r="D473" s="343"/>
      <c r="E473" s="227"/>
      <c r="F473" s="244" t="str">
        <f t="shared" si="22"/>
        <v/>
      </c>
      <c r="G473" s="244" t="str">
        <f t="shared" si="23"/>
        <v/>
      </c>
    </row>
    <row r="474" spans="1:7" x14ac:dyDescent="0.25">
      <c r="A474" s="265" t="s">
        <v>1631</v>
      </c>
      <c r="B474" s="240" t="s">
        <v>146</v>
      </c>
      <c r="C474" s="245">
        <v>0</v>
      </c>
      <c r="D474" s="248">
        <v>0</v>
      </c>
      <c r="E474" s="227"/>
      <c r="F474" s="242">
        <f>SUM(F466:F473)</f>
        <v>0</v>
      </c>
      <c r="G474" s="266">
        <f>SUM(G466:G473)</f>
        <v>0</v>
      </c>
    </row>
    <row r="475" spans="1:7" x14ac:dyDescent="0.25">
      <c r="A475" s="227" t="s">
        <v>1632</v>
      </c>
      <c r="B475" s="231" t="s">
        <v>735</v>
      </c>
      <c r="C475" s="336"/>
      <c r="D475" s="343"/>
      <c r="E475" s="227"/>
      <c r="F475" s="244" t="s">
        <v>1323</v>
      </c>
      <c r="G475" s="244" t="s">
        <v>1323</v>
      </c>
    </row>
    <row r="476" spans="1:7" x14ac:dyDescent="0.25">
      <c r="A476" s="265" t="s">
        <v>1633</v>
      </c>
      <c r="B476" s="231" t="s">
        <v>737</v>
      </c>
      <c r="C476" s="336"/>
      <c r="D476" s="343"/>
      <c r="E476" s="227"/>
      <c r="F476" s="244" t="s">
        <v>1323</v>
      </c>
      <c r="G476" s="244" t="s">
        <v>1323</v>
      </c>
    </row>
    <row r="477" spans="1:7" x14ac:dyDescent="0.25">
      <c r="A477" s="265" t="s">
        <v>1634</v>
      </c>
      <c r="B477" s="231" t="s">
        <v>739</v>
      </c>
      <c r="C477" s="336"/>
      <c r="D477" s="343"/>
      <c r="E477" s="227"/>
      <c r="F477" s="244" t="s">
        <v>1323</v>
      </c>
      <c r="G477" s="244" t="s">
        <v>1323</v>
      </c>
    </row>
    <row r="478" spans="1:7" x14ac:dyDescent="0.25">
      <c r="A478" s="265" t="s">
        <v>1635</v>
      </c>
      <c r="B478" s="231" t="s">
        <v>741</v>
      </c>
      <c r="C478" s="336"/>
      <c r="D478" s="343"/>
      <c r="E478" s="227"/>
      <c r="F478" s="244" t="s">
        <v>1323</v>
      </c>
      <c r="G478" s="244" t="s">
        <v>1323</v>
      </c>
    </row>
    <row r="479" spans="1:7" x14ac:dyDescent="0.25">
      <c r="A479" s="265" t="s">
        <v>1636</v>
      </c>
      <c r="B479" s="231" t="s">
        <v>743</v>
      </c>
      <c r="C479" s="336"/>
      <c r="D479" s="343"/>
      <c r="E479" s="227"/>
      <c r="F479" s="244" t="s">
        <v>1323</v>
      </c>
      <c r="G479" s="244" t="s">
        <v>1323</v>
      </c>
    </row>
    <row r="480" spans="1:7" x14ac:dyDescent="0.25">
      <c r="A480" s="265" t="s">
        <v>1637</v>
      </c>
      <c r="B480" s="231" t="s">
        <v>745</v>
      </c>
      <c r="C480" s="336"/>
      <c r="D480" s="343"/>
      <c r="E480" s="227"/>
      <c r="F480" s="244" t="s">
        <v>1323</v>
      </c>
      <c r="G480" s="244" t="s">
        <v>1323</v>
      </c>
    </row>
    <row r="481" spans="1:7" x14ac:dyDescent="0.25">
      <c r="A481" s="265" t="s">
        <v>1638</v>
      </c>
      <c r="B481" s="231"/>
      <c r="C481" s="227"/>
      <c r="D481" s="227"/>
      <c r="E481" s="227"/>
      <c r="F481" s="228"/>
      <c r="G481" s="228"/>
    </row>
    <row r="482" spans="1:7" x14ac:dyDescent="0.25">
      <c r="A482" s="265" t="s">
        <v>1639</v>
      </c>
      <c r="B482" s="231"/>
      <c r="C482" s="227"/>
      <c r="D482" s="227"/>
      <c r="E482" s="227"/>
      <c r="F482" s="228"/>
      <c r="G482" s="228"/>
    </row>
    <row r="483" spans="1:7" x14ac:dyDescent="0.25">
      <c r="A483" s="265" t="s">
        <v>1640</v>
      </c>
      <c r="B483" s="231"/>
      <c r="C483" s="227"/>
      <c r="D483" s="227"/>
      <c r="E483" s="227"/>
      <c r="F483" s="230"/>
      <c r="G483" s="230"/>
    </row>
    <row r="484" spans="1:7" x14ac:dyDescent="0.25">
      <c r="A484" s="85"/>
      <c r="B484" s="85" t="s">
        <v>2123</v>
      </c>
      <c r="C484" s="85" t="s">
        <v>682</v>
      </c>
      <c r="D484" s="85" t="s">
        <v>683</v>
      </c>
      <c r="E484" s="85"/>
      <c r="F484" s="85" t="s">
        <v>513</v>
      </c>
      <c r="G484" s="85" t="s">
        <v>684</v>
      </c>
    </row>
    <row r="485" spans="1:7" x14ac:dyDescent="0.25">
      <c r="A485" s="227" t="s">
        <v>1642</v>
      </c>
      <c r="B485" s="227" t="s">
        <v>715</v>
      </c>
      <c r="C485" s="342" t="s">
        <v>853</v>
      </c>
      <c r="D485" s="227"/>
      <c r="E485" s="227"/>
      <c r="F485" s="227"/>
      <c r="G485" s="227"/>
    </row>
    <row r="486" spans="1:7" x14ac:dyDescent="0.25">
      <c r="A486" s="227"/>
      <c r="B486" s="227"/>
      <c r="C486" s="227"/>
      <c r="D486" s="227"/>
      <c r="E486" s="227"/>
      <c r="F486" s="227"/>
      <c r="G486" s="227"/>
    </row>
    <row r="487" spans="1:7" x14ac:dyDescent="0.25">
      <c r="A487" s="227"/>
      <c r="B487" s="234" t="s">
        <v>716</v>
      </c>
      <c r="C487" s="227"/>
      <c r="D487" s="227"/>
      <c r="E487" s="227"/>
      <c r="F487" s="227"/>
      <c r="G487" s="227"/>
    </row>
    <row r="488" spans="1:7" x14ac:dyDescent="0.25">
      <c r="A488" s="227" t="s">
        <v>1643</v>
      </c>
      <c r="B488" s="227" t="s">
        <v>718</v>
      </c>
      <c r="C488" s="336" t="s">
        <v>853</v>
      </c>
      <c r="D488" s="343" t="s">
        <v>853</v>
      </c>
      <c r="E488" s="227"/>
      <c r="F488" s="244" t="str">
        <f>IF($C$496=0,"",IF(C488="[for completion]","",IF(C488="","",C488/$C$496)))</f>
        <v/>
      </c>
      <c r="G488" s="244" t="str">
        <f>IF($D$496=0,"",IF(D488="[for completion]","",IF(D488="","",D488/$D$496)))</f>
        <v/>
      </c>
    </row>
    <row r="489" spans="1:7" x14ac:dyDescent="0.25">
      <c r="A489" s="265" t="s">
        <v>1644</v>
      </c>
      <c r="B489" s="227" t="s">
        <v>720</v>
      </c>
      <c r="C489" s="336" t="s">
        <v>853</v>
      </c>
      <c r="D489" s="343" t="s">
        <v>853</v>
      </c>
      <c r="E489" s="227"/>
      <c r="F489" s="244" t="str">
        <f t="shared" ref="F489:F495" si="24">IF($C$496=0,"",IF(C489="[for completion]","",IF(C489="","",C489/$C$496)))</f>
        <v/>
      </c>
      <c r="G489" s="244" t="str">
        <f t="shared" ref="G489:G495" si="25">IF($D$496=0,"",IF(D489="[for completion]","",IF(D489="","",D489/$D$496)))</f>
        <v/>
      </c>
    </row>
    <row r="490" spans="1:7" x14ac:dyDescent="0.25">
      <c r="A490" s="265" t="s">
        <v>1645</v>
      </c>
      <c r="B490" s="227" t="s">
        <v>722</v>
      </c>
      <c r="C490" s="336" t="s">
        <v>853</v>
      </c>
      <c r="D490" s="343" t="s">
        <v>853</v>
      </c>
      <c r="E490" s="227"/>
      <c r="F490" s="244" t="str">
        <f t="shared" si="24"/>
        <v/>
      </c>
      <c r="G490" s="244" t="str">
        <f t="shared" si="25"/>
        <v/>
      </c>
    </row>
    <row r="491" spans="1:7" x14ac:dyDescent="0.25">
      <c r="A491" s="265" t="s">
        <v>1646</v>
      </c>
      <c r="B491" s="227" t="s">
        <v>724</v>
      </c>
      <c r="C491" s="336" t="s">
        <v>853</v>
      </c>
      <c r="D491" s="343" t="s">
        <v>853</v>
      </c>
      <c r="E491" s="227"/>
      <c r="F491" s="244" t="str">
        <f t="shared" si="24"/>
        <v/>
      </c>
      <c r="G491" s="244" t="str">
        <f t="shared" si="25"/>
        <v/>
      </c>
    </row>
    <row r="492" spans="1:7" x14ac:dyDescent="0.25">
      <c r="A492" s="265" t="s">
        <v>1647</v>
      </c>
      <c r="B492" s="227" t="s">
        <v>726</v>
      </c>
      <c r="C492" s="336" t="s">
        <v>853</v>
      </c>
      <c r="D492" s="343" t="s">
        <v>853</v>
      </c>
      <c r="E492" s="227"/>
      <c r="F492" s="244" t="str">
        <f t="shared" si="24"/>
        <v/>
      </c>
      <c r="G492" s="244" t="str">
        <f t="shared" si="25"/>
        <v/>
      </c>
    </row>
    <row r="493" spans="1:7" x14ac:dyDescent="0.25">
      <c r="A493" s="265" t="s">
        <v>1648</v>
      </c>
      <c r="B493" s="227" t="s">
        <v>728</v>
      </c>
      <c r="C493" s="336" t="s">
        <v>853</v>
      </c>
      <c r="D493" s="343" t="s">
        <v>853</v>
      </c>
      <c r="E493" s="227"/>
      <c r="F493" s="244" t="str">
        <f t="shared" si="24"/>
        <v/>
      </c>
      <c r="G493" s="244" t="str">
        <f t="shared" si="25"/>
        <v/>
      </c>
    </row>
    <row r="494" spans="1:7" x14ac:dyDescent="0.25">
      <c r="A494" s="265" t="s">
        <v>1649</v>
      </c>
      <c r="B494" s="227" t="s">
        <v>730</v>
      </c>
      <c r="C494" s="336" t="s">
        <v>853</v>
      </c>
      <c r="D494" s="343" t="s">
        <v>853</v>
      </c>
      <c r="E494" s="227"/>
      <c r="F494" s="244" t="str">
        <f t="shared" si="24"/>
        <v/>
      </c>
      <c r="G494" s="244" t="str">
        <f t="shared" si="25"/>
        <v/>
      </c>
    </row>
    <row r="495" spans="1:7" x14ac:dyDescent="0.25">
      <c r="A495" s="265" t="s">
        <v>1650</v>
      </c>
      <c r="B495" s="227" t="s">
        <v>732</v>
      </c>
      <c r="C495" s="336" t="s">
        <v>853</v>
      </c>
      <c r="D495" s="343" t="s">
        <v>853</v>
      </c>
      <c r="E495" s="227"/>
      <c r="F495" s="244" t="str">
        <f t="shared" si="24"/>
        <v/>
      </c>
      <c r="G495" s="244" t="str">
        <f t="shared" si="25"/>
        <v/>
      </c>
    </row>
    <row r="496" spans="1:7" x14ac:dyDescent="0.25">
      <c r="A496" s="265" t="s">
        <v>1651</v>
      </c>
      <c r="B496" s="240" t="s">
        <v>146</v>
      </c>
      <c r="C496" s="245">
        <v>0</v>
      </c>
      <c r="D496" s="247">
        <v>0</v>
      </c>
      <c r="E496" s="227"/>
      <c r="F496" s="266">
        <f>SUM(F488:F495)</f>
        <v>0</v>
      </c>
      <c r="G496" s="242">
        <f>SUM(G488:G495)</f>
        <v>0</v>
      </c>
    </row>
    <row r="497" spans="1:7" x14ac:dyDescent="0.25">
      <c r="A497" s="227" t="s">
        <v>1652</v>
      </c>
      <c r="B497" s="231" t="s">
        <v>735</v>
      </c>
      <c r="C497" s="245"/>
      <c r="D497" s="247"/>
      <c r="E497" s="227"/>
      <c r="F497" s="244" t="s">
        <v>1323</v>
      </c>
      <c r="G497" s="244" t="s">
        <v>1323</v>
      </c>
    </row>
    <row r="498" spans="1:7" x14ac:dyDescent="0.25">
      <c r="A498" s="265" t="s">
        <v>1653</v>
      </c>
      <c r="B498" s="231" t="s">
        <v>737</v>
      </c>
      <c r="C498" s="245"/>
      <c r="D498" s="247"/>
      <c r="E498" s="227"/>
      <c r="F498" s="244" t="s">
        <v>1323</v>
      </c>
      <c r="G498" s="244" t="s">
        <v>1323</v>
      </c>
    </row>
    <row r="499" spans="1:7" x14ac:dyDescent="0.25">
      <c r="A499" s="265" t="s">
        <v>1654</v>
      </c>
      <c r="B499" s="231" t="s">
        <v>739</v>
      </c>
      <c r="C499" s="245"/>
      <c r="D499" s="247"/>
      <c r="E499" s="227"/>
      <c r="F499" s="244" t="s">
        <v>1323</v>
      </c>
      <c r="G499" s="244" t="s">
        <v>1323</v>
      </c>
    </row>
    <row r="500" spans="1:7" x14ac:dyDescent="0.25">
      <c r="A500" s="265" t="s">
        <v>1729</v>
      </c>
      <c r="B500" s="231" t="s">
        <v>741</v>
      </c>
      <c r="C500" s="245"/>
      <c r="D500" s="247"/>
      <c r="E500" s="227"/>
      <c r="F500" s="244" t="s">
        <v>1323</v>
      </c>
      <c r="G500" s="244" t="s">
        <v>1323</v>
      </c>
    </row>
    <row r="501" spans="1:7" x14ac:dyDescent="0.25">
      <c r="A501" s="265" t="s">
        <v>1730</v>
      </c>
      <c r="B501" s="231" t="s">
        <v>743</v>
      </c>
      <c r="C501" s="245"/>
      <c r="D501" s="247"/>
      <c r="E501" s="227"/>
      <c r="F501" s="244" t="s">
        <v>1323</v>
      </c>
      <c r="G501" s="244" t="s">
        <v>1323</v>
      </c>
    </row>
    <row r="502" spans="1:7" x14ac:dyDescent="0.25">
      <c r="A502" s="265" t="s">
        <v>1731</v>
      </c>
      <c r="B502" s="231" t="s">
        <v>745</v>
      </c>
      <c r="C502" s="245"/>
      <c r="D502" s="247"/>
      <c r="E502" s="227"/>
      <c r="F502" s="244" t="s">
        <v>1323</v>
      </c>
      <c r="G502" s="244" t="s">
        <v>1323</v>
      </c>
    </row>
    <row r="503" spans="1:7" x14ac:dyDescent="0.25">
      <c r="A503" s="265" t="s">
        <v>1732</v>
      </c>
      <c r="B503" s="231"/>
      <c r="C503" s="227"/>
      <c r="D503" s="227"/>
      <c r="E503" s="227"/>
      <c r="F503" s="244"/>
      <c r="G503" s="244"/>
    </row>
    <row r="504" spans="1:7" x14ac:dyDescent="0.25">
      <c r="A504" s="265" t="s">
        <v>1733</v>
      </c>
      <c r="B504" s="231"/>
      <c r="C504" s="227"/>
      <c r="D504" s="227"/>
      <c r="E504" s="227"/>
      <c r="F504" s="244"/>
      <c r="G504" s="244"/>
    </row>
    <row r="505" spans="1:7" x14ac:dyDescent="0.25">
      <c r="A505" s="265" t="s">
        <v>1734</v>
      </c>
      <c r="B505" s="231"/>
      <c r="C505" s="227"/>
      <c r="D505" s="227"/>
      <c r="E505" s="227"/>
      <c r="F505" s="244"/>
      <c r="G505" s="242"/>
    </row>
    <row r="506" spans="1:7" x14ac:dyDescent="0.25">
      <c r="A506" s="85"/>
      <c r="B506" s="85" t="s">
        <v>1986</v>
      </c>
      <c r="C506" s="85" t="s">
        <v>802</v>
      </c>
      <c r="D506" s="85" t="s">
        <v>1621</v>
      </c>
      <c r="E506" s="85"/>
      <c r="F506" s="85"/>
      <c r="G506" s="85"/>
    </row>
    <row r="507" spans="1:7" x14ac:dyDescent="0.25">
      <c r="A507" s="227" t="s">
        <v>1655</v>
      </c>
      <c r="B507" s="234" t="s">
        <v>803</v>
      </c>
      <c r="C507" s="342"/>
      <c r="D507" s="342"/>
      <c r="E507" s="227"/>
      <c r="F507" s="227"/>
      <c r="G507" s="227"/>
    </row>
    <row r="508" spans="1:7" x14ac:dyDescent="0.25">
      <c r="A508" s="265" t="s">
        <v>1656</v>
      </c>
      <c r="B508" s="234" t="s">
        <v>804</v>
      </c>
      <c r="C508" s="342"/>
      <c r="D508" s="342"/>
      <c r="E508" s="227"/>
      <c r="F508" s="227"/>
      <c r="G508" s="227"/>
    </row>
    <row r="509" spans="1:7" x14ac:dyDescent="0.25">
      <c r="A509" s="265" t="s">
        <v>1657</v>
      </c>
      <c r="B509" s="234" t="s">
        <v>805</v>
      </c>
      <c r="C509" s="342"/>
      <c r="D509" s="342"/>
      <c r="E509" s="227"/>
      <c r="F509" s="227"/>
      <c r="G509" s="227"/>
    </row>
    <row r="510" spans="1:7" x14ac:dyDescent="0.25">
      <c r="A510" s="265" t="s">
        <v>1658</v>
      </c>
      <c r="B510" s="234" t="s">
        <v>806</v>
      </c>
      <c r="C510" s="342"/>
      <c r="D510" s="342"/>
      <c r="E510" s="227"/>
      <c r="F510" s="227"/>
      <c r="G510" s="227"/>
    </row>
    <row r="511" spans="1:7" x14ac:dyDescent="0.25">
      <c r="A511" s="265" t="s">
        <v>1659</v>
      </c>
      <c r="B511" s="234" t="s">
        <v>807</v>
      </c>
      <c r="C511" s="342"/>
      <c r="D511" s="342"/>
      <c r="E511" s="227"/>
      <c r="F511" s="227"/>
      <c r="G511" s="227"/>
    </row>
    <row r="512" spans="1:7" x14ac:dyDescent="0.25">
      <c r="A512" s="265" t="s">
        <v>1660</v>
      </c>
      <c r="B512" s="234" t="s">
        <v>808</v>
      </c>
      <c r="C512" s="342"/>
      <c r="D512" s="342"/>
      <c r="E512" s="227"/>
      <c r="F512" s="227"/>
      <c r="G512" s="227"/>
    </row>
    <row r="513" spans="1:7" x14ac:dyDescent="0.25">
      <c r="A513" s="265" t="s">
        <v>1661</v>
      </c>
      <c r="B513" s="234" t="s">
        <v>809</v>
      </c>
      <c r="C513" s="342"/>
      <c r="D513" s="342"/>
      <c r="E513" s="227"/>
      <c r="F513" s="227"/>
      <c r="G513" s="227"/>
    </row>
    <row r="514" spans="1:7" s="259" customFormat="1" x14ac:dyDescent="0.25">
      <c r="A514" s="265" t="s">
        <v>1662</v>
      </c>
      <c r="B514" s="234" t="s">
        <v>2137</v>
      </c>
      <c r="C514" s="342"/>
      <c r="D514" s="342"/>
      <c r="E514" s="265"/>
      <c r="F514" s="265"/>
      <c r="G514" s="265"/>
    </row>
    <row r="515" spans="1:7" s="259" customFormat="1" x14ac:dyDescent="0.25">
      <c r="A515" s="265" t="s">
        <v>1663</v>
      </c>
      <c r="B515" s="234" t="s">
        <v>2138</v>
      </c>
      <c r="C515" s="342"/>
      <c r="D515" s="342"/>
      <c r="E515" s="265"/>
      <c r="F515" s="265"/>
      <c r="G515" s="265"/>
    </row>
    <row r="516" spans="1:7" s="259" customFormat="1" x14ac:dyDescent="0.25">
      <c r="A516" s="265" t="s">
        <v>1664</v>
      </c>
      <c r="B516" s="234" t="s">
        <v>2139</v>
      </c>
      <c r="C516" s="342"/>
      <c r="D516" s="342"/>
      <c r="E516" s="265"/>
      <c r="F516" s="265"/>
      <c r="G516" s="265"/>
    </row>
    <row r="517" spans="1:7" x14ac:dyDescent="0.25">
      <c r="A517" s="265" t="s">
        <v>1735</v>
      </c>
      <c r="B517" s="234" t="s">
        <v>810</v>
      </c>
      <c r="C517" s="342"/>
      <c r="D517" s="342"/>
      <c r="E517" s="227"/>
      <c r="F517" s="227"/>
      <c r="G517" s="227"/>
    </row>
    <row r="518" spans="1:7" x14ac:dyDescent="0.25">
      <c r="A518" s="265" t="s">
        <v>1736</v>
      </c>
      <c r="B518" s="234" t="s">
        <v>811</v>
      </c>
      <c r="C518" s="342"/>
      <c r="D518" s="342"/>
      <c r="E518" s="227"/>
      <c r="F518" s="227"/>
      <c r="G518" s="227"/>
    </row>
    <row r="519" spans="1:7" x14ac:dyDescent="0.25">
      <c r="A519" s="265" t="s">
        <v>1737</v>
      </c>
      <c r="B519" s="234" t="s">
        <v>144</v>
      </c>
      <c r="C519" s="342"/>
      <c r="D519" s="342"/>
      <c r="E519" s="227"/>
      <c r="F519" s="227"/>
      <c r="G519" s="227"/>
    </row>
    <row r="520" spans="1:7" x14ac:dyDescent="0.25">
      <c r="A520" s="265" t="s">
        <v>1738</v>
      </c>
      <c r="B520" s="231" t="s">
        <v>2143</v>
      </c>
      <c r="C520" s="342"/>
      <c r="D520" s="341"/>
      <c r="E520" s="227"/>
      <c r="F520" s="227"/>
      <c r="G520" s="227"/>
    </row>
    <row r="521" spans="1:7" x14ac:dyDescent="0.25">
      <c r="A521" s="265" t="s">
        <v>1739</v>
      </c>
      <c r="B521" s="231"/>
      <c r="C521" s="342"/>
      <c r="D521" s="341"/>
      <c r="E521" s="227"/>
      <c r="F521" s="227"/>
      <c r="G521" s="227"/>
    </row>
    <row r="522" spans="1:7" x14ac:dyDescent="0.25">
      <c r="A522" s="265" t="s">
        <v>1740</v>
      </c>
      <c r="B522" s="231"/>
      <c r="C522" s="342"/>
      <c r="D522" s="341"/>
      <c r="E522" s="227"/>
      <c r="F522" s="227"/>
      <c r="G522" s="227"/>
    </row>
    <row r="523" spans="1:7" x14ac:dyDescent="0.25">
      <c r="A523" s="265" t="s">
        <v>2159</v>
      </c>
      <c r="B523" s="231"/>
      <c r="C523" s="342"/>
      <c r="D523" s="341"/>
      <c r="E523" s="227"/>
      <c r="F523" s="227"/>
      <c r="G523" s="227"/>
    </row>
    <row r="524" spans="1:7" x14ac:dyDescent="0.25">
      <c r="A524" s="265" t="s">
        <v>2160</v>
      </c>
      <c r="B524" s="231"/>
      <c r="C524" s="342"/>
      <c r="D524" s="341"/>
      <c r="E524" s="227"/>
      <c r="F524" s="227"/>
      <c r="G524" s="227"/>
    </row>
    <row r="525" spans="1:7" x14ac:dyDescent="0.25">
      <c r="A525" s="265" t="s">
        <v>2161</v>
      </c>
      <c r="B525" s="231"/>
      <c r="C525" s="342"/>
      <c r="D525" s="341"/>
      <c r="E525" s="227"/>
      <c r="F525" s="227"/>
      <c r="G525" s="227"/>
    </row>
    <row r="526" spans="1:7" x14ac:dyDescent="0.25">
      <c r="A526" s="265" t="s">
        <v>2162</v>
      </c>
      <c r="B526" s="231"/>
      <c r="C526" s="342"/>
      <c r="D526" s="341"/>
      <c r="E526" s="227"/>
      <c r="F526" s="227"/>
      <c r="G526" s="227"/>
    </row>
    <row r="527" spans="1:7" x14ac:dyDescent="0.25">
      <c r="A527" s="265" t="s">
        <v>2163</v>
      </c>
      <c r="B527" s="231"/>
      <c r="C527" s="342"/>
      <c r="D527" s="341"/>
      <c r="E527" s="227"/>
      <c r="F527" s="227"/>
      <c r="G527" s="227"/>
    </row>
    <row r="528" spans="1:7" x14ac:dyDescent="0.25">
      <c r="A528" s="265" t="s">
        <v>2164</v>
      </c>
      <c r="B528" s="231"/>
      <c r="C528" s="342"/>
      <c r="D528" s="341"/>
      <c r="E528" s="227"/>
      <c r="F528" s="227"/>
      <c r="G528" s="227"/>
    </row>
    <row r="529" spans="1:7" x14ac:dyDescent="0.25">
      <c r="A529" s="265" t="s">
        <v>2165</v>
      </c>
      <c r="B529" s="231"/>
      <c r="C529" s="342"/>
      <c r="D529" s="341"/>
      <c r="E529" s="227"/>
      <c r="F529" s="227"/>
      <c r="G529" s="227"/>
    </row>
    <row r="530" spans="1:7" x14ac:dyDescent="0.25">
      <c r="A530" s="265" t="s">
        <v>2166</v>
      </c>
      <c r="B530" s="231"/>
      <c r="C530" s="342"/>
      <c r="D530" s="341"/>
      <c r="E530" s="227"/>
      <c r="F530" s="227"/>
      <c r="G530" s="227"/>
    </row>
    <row r="531" spans="1:7" x14ac:dyDescent="0.25">
      <c r="A531" s="265" t="s">
        <v>2167</v>
      </c>
      <c r="B531" s="231"/>
      <c r="C531" s="342"/>
      <c r="D531" s="341"/>
      <c r="E531" s="227"/>
      <c r="F531" s="227"/>
      <c r="G531" s="225"/>
    </row>
    <row r="532" spans="1:7" x14ac:dyDescent="0.25">
      <c r="A532" s="265" t="s">
        <v>2168</v>
      </c>
      <c r="B532" s="231"/>
      <c r="C532" s="342"/>
      <c r="D532" s="341"/>
      <c r="E532" s="227"/>
      <c r="F532" s="227"/>
      <c r="G532" s="225"/>
    </row>
    <row r="533" spans="1:7" x14ac:dyDescent="0.25">
      <c r="A533" s="265" t="s">
        <v>2169</v>
      </c>
      <c r="B533" s="231"/>
      <c r="C533" s="342"/>
      <c r="D533" s="341"/>
      <c r="E533" s="227"/>
      <c r="F533" s="227"/>
      <c r="G533" s="225"/>
    </row>
    <row r="534" spans="1:7" x14ac:dyDescent="0.25">
      <c r="A534" s="85"/>
      <c r="B534" s="85" t="s">
        <v>2011</v>
      </c>
      <c r="C534" s="85" t="s">
        <v>112</v>
      </c>
      <c r="D534" s="85" t="s">
        <v>1312</v>
      </c>
      <c r="E534" s="85"/>
      <c r="F534" s="85" t="s">
        <v>513</v>
      </c>
      <c r="G534" s="85" t="s">
        <v>1641</v>
      </c>
    </row>
    <row r="535" spans="1:7" x14ac:dyDescent="0.25">
      <c r="A535" s="217" t="s">
        <v>1741</v>
      </c>
      <c r="B535" s="234"/>
      <c r="C535" s="341"/>
      <c r="D535" s="341"/>
      <c r="E535" s="222"/>
      <c r="F535" s="244" t="str">
        <f>IF($C$553=0,"",IF(C535="[for completion]","",IF(C535="","",C535/$C$553)))</f>
        <v/>
      </c>
      <c r="G535" s="244" t="str">
        <f>IF($D$553=0,"",IF(D535="[for completion]","",IF(D535="","",D535/$D$553)))</f>
        <v/>
      </c>
    </row>
    <row r="536" spans="1:7" x14ac:dyDescent="0.25">
      <c r="A536" s="276" t="s">
        <v>1742</v>
      </c>
      <c r="B536" s="234"/>
      <c r="C536" s="341"/>
      <c r="D536" s="341"/>
      <c r="E536" s="222"/>
      <c r="F536" s="244" t="str">
        <f t="shared" ref="F536:F552" si="26">IF($C$553=0,"",IF(C536="[for completion]","",IF(C536="","",C536/$C$553)))</f>
        <v/>
      </c>
      <c r="G536" s="244" t="str">
        <f t="shared" ref="G536:G552" si="27">IF($D$553=0,"",IF(D536="[for completion]","",IF(D536="","",D536/$D$553)))</f>
        <v/>
      </c>
    </row>
    <row r="537" spans="1:7" x14ac:dyDescent="0.25">
      <c r="A537" s="276" t="s">
        <v>1743</v>
      </c>
      <c r="B537" s="234"/>
      <c r="C537" s="341"/>
      <c r="D537" s="341"/>
      <c r="E537" s="222"/>
      <c r="F537" s="244" t="str">
        <f t="shared" si="26"/>
        <v/>
      </c>
      <c r="G537" s="244" t="str">
        <f t="shared" si="27"/>
        <v/>
      </c>
    </row>
    <row r="538" spans="1:7" x14ac:dyDescent="0.25">
      <c r="A538" s="276" t="s">
        <v>1744</v>
      </c>
      <c r="B538" s="234"/>
      <c r="C538" s="341"/>
      <c r="D538" s="341"/>
      <c r="E538" s="222"/>
      <c r="F538" s="244" t="str">
        <f t="shared" si="26"/>
        <v/>
      </c>
      <c r="G538" s="244" t="str">
        <f t="shared" si="27"/>
        <v/>
      </c>
    </row>
    <row r="539" spans="1:7" x14ac:dyDescent="0.25">
      <c r="A539" s="276" t="s">
        <v>1745</v>
      </c>
      <c r="B539" s="234"/>
      <c r="C539" s="341"/>
      <c r="D539" s="341"/>
      <c r="E539" s="222"/>
      <c r="F539" s="244" t="str">
        <f t="shared" si="26"/>
        <v/>
      </c>
      <c r="G539" s="244" t="str">
        <f t="shared" si="27"/>
        <v/>
      </c>
    </row>
    <row r="540" spans="1:7" x14ac:dyDescent="0.25">
      <c r="A540" s="276" t="s">
        <v>1746</v>
      </c>
      <c r="B540" s="234"/>
      <c r="C540" s="341"/>
      <c r="D540" s="341"/>
      <c r="E540" s="222"/>
      <c r="F540" s="244" t="str">
        <f t="shared" si="26"/>
        <v/>
      </c>
      <c r="G540" s="244" t="str">
        <f t="shared" si="27"/>
        <v/>
      </c>
    </row>
    <row r="541" spans="1:7" x14ac:dyDescent="0.25">
      <c r="A541" s="276" t="s">
        <v>1747</v>
      </c>
      <c r="B541" s="234"/>
      <c r="C541" s="341"/>
      <c r="D541" s="341"/>
      <c r="E541" s="222"/>
      <c r="F541" s="244" t="str">
        <f t="shared" si="26"/>
        <v/>
      </c>
      <c r="G541" s="244" t="str">
        <f t="shared" si="27"/>
        <v/>
      </c>
    </row>
    <row r="542" spans="1:7" x14ac:dyDescent="0.25">
      <c r="A542" s="276" t="s">
        <v>1748</v>
      </c>
      <c r="B542" s="234"/>
      <c r="C542" s="341"/>
      <c r="D542" s="341"/>
      <c r="E542" s="222"/>
      <c r="F542" s="244" t="str">
        <f t="shared" si="26"/>
        <v/>
      </c>
      <c r="G542" s="244" t="str">
        <f t="shared" si="27"/>
        <v/>
      </c>
    </row>
    <row r="543" spans="1:7" x14ac:dyDescent="0.25">
      <c r="A543" s="276" t="s">
        <v>1749</v>
      </c>
      <c r="B543" s="234"/>
      <c r="C543" s="341"/>
      <c r="D543" s="341"/>
      <c r="E543" s="222"/>
      <c r="F543" s="244" t="str">
        <f t="shared" si="26"/>
        <v/>
      </c>
      <c r="G543" s="244" t="str">
        <f t="shared" si="27"/>
        <v/>
      </c>
    </row>
    <row r="544" spans="1:7" x14ac:dyDescent="0.25">
      <c r="A544" s="276" t="s">
        <v>1750</v>
      </c>
      <c r="B544" s="234"/>
      <c r="C544" s="341"/>
      <c r="D544" s="341"/>
      <c r="E544" s="222"/>
      <c r="F544" s="244" t="str">
        <f t="shared" si="26"/>
        <v/>
      </c>
      <c r="G544" s="244" t="str">
        <f t="shared" si="27"/>
        <v/>
      </c>
    </row>
    <row r="545" spans="1:7" x14ac:dyDescent="0.25">
      <c r="A545" s="276" t="s">
        <v>1850</v>
      </c>
      <c r="B545" s="234"/>
      <c r="C545" s="341"/>
      <c r="D545" s="341"/>
      <c r="E545" s="222"/>
      <c r="F545" s="244" t="str">
        <f t="shared" si="26"/>
        <v/>
      </c>
      <c r="G545" s="244" t="str">
        <f t="shared" si="27"/>
        <v/>
      </c>
    </row>
    <row r="546" spans="1:7" x14ac:dyDescent="0.25">
      <c r="A546" s="276" t="s">
        <v>2170</v>
      </c>
      <c r="B546" s="234"/>
      <c r="C546" s="341"/>
      <c r="D546" s="341"/>
      <c r="E546" s="222"/>
      <c r="F546" s="244" t="str">
        <f t="shared" si="26"/>
        <v/>
      </c>
      <c r="G546" s="244" t="str">
        <f t="shared" si="27"/>
        <v/>
      </c>
    </row>
    <row r="547" spans="1:7" x14ac:dyDescent="0.25">
      <c r="A547" s="276" t="s">
        <v>2171</v>
      </c>
      <c r="B547" s="234"/>
      <c r="C547" s="341"/>
      <c r="D547" s="341"/>
      <c r="E547" s="222"/>
      <c r="F547" s="244" t="str">
        <f t="shared" si="26"/>
        <v/>
      </c>
      <c r="G547" s="244" t="str">
        <f t="shared" si="27"/>
        <v/>
      </c>
    </row>
    <row r="548" spans="1:7" x14ac:dyDescent="0.25">
      <c r="A548" s="276" t="s">
        <v>2172</v>
      </c>
      <c r="B548" s="234"/>
      <c r="C548" s="341"/>
      <c r="D548" s="341"/>
      <c r="E548" s="222"/>
      <c r="F548" s="244" t="str">
        <f t="shared" si="26"/>
        <v/>
      </c>
      <c r="G548" s="244" t="str">
        <f t="shared" si="27"/>
        <v/>
      </c>
    </row>
    <row r="549" spans="1:7" x14ac:dyDescent="0.25">
      <c r="A549" s="276" t="s">
        <v>2173</v>
      </c>
      <c r="B549" s="234"/>
      <c r="C549" s="341"/>
      <c r="D549" s="341"/>
      <c r="E549" s="222"/>
      <c r="F549" s="244" t="str">
        <f t="shared" si="26"/>
        <v/>
      </c>
      <c r="G549" s="244" t="str">
        <f t="shared" si="27"/>
        <v/>
      </c>
    </row>
    <row r="550" spans="1:7" x14ac:dyDescent="0.25">
      <c r="A550" s="276" t="s">
        <v>2174</v>
      </c>
      <c r="B550" s="234"/>
      <c r="C550" s="341"/>
      <c r="D550" s="341"/>
      <c r="E550" s="222"/>
      <c r="F550" s="244" t="str">
        <f t="shared" si="26"/>
        <v/>
      </c>
      <c r="G550" s="244" t="str">
        <f t="shared" si="27"/>
        <v/>
      </c>
    </row>
    <row r="551" spans="1:7" x14ac:dyDescent="0.25">
      <c r="A551" s="276" t="s">
        <v>2175</v>
      </c>
      <c r="B551" s="234"/>
      <c r="C551" s="341"/>
      <c r="D551" s="341"/>
      <c r="E551" s="222"/>
      <c r="F551" s="244" t="str">
        <f t="shared" si="26"/>
        <v/>
      </c>
      <c r="G551" s="244" t="str">
        <f t="shared" si="27"/>
        <v/>
      </c>
    </row>
    <row r="552" spans="1:7" x14ac:dyDescent="0.25">
      <c r="A552" s="276" t="s">
        <v>2176</v>
      </c>
      <c r="B552" s="234" t="s">
        <v>1726</v>
      </c>
      <c r="C552" s="341"/>
      <c r="D552" s="341"/>
      <c r="E552" s="222"/>
      <c r="F552" s="244" t="str">
        <f t="shared" si="26"/>
        <v/>
      </c>
      <c r="G552" s="244" t="str">
        <f t="shared" si="27"/>
        <v/>
      </c>
    </row>
    <row r="553" spans="1:7" x14ac:dyDescent="0.25">
      <c r="A553" s="276" t="s">
        <v>2177</v>
      </c>
      <c r="B553" s="224" t="s">
        <v>146</v>
      </c>
      <c r="C553" s="183">
        <v>0</v>
      </c>
      <c r="D553" s="184">
        <v>0</v>
      </c>
      <c r="E553" s="222"/>
      <c r="F553" s="266">
        <f>SUM(F535:F552)</f>
        <v>0</v>
      </c>
      <c r="G553" s="266">
        <f>SUM(G535:G552)</f>
        <v>0</v>
      </c>
    </row>
    <row r="554" spans="1:7" x14ac:dyDescent="0.25">
      <c r="A554" s="217" t="s">
        <v>2178</v>
      </c>
      <c r="B554" s="224"/>
      <c r="C554" s="217"/>
      <c r="D554" s="217"/>
      <c r="E554" s="222"/>
      <c r="F554" s="222"/>
      <c r="G554" s="222"/>
    </row>
    <row r="555" spans="1:7" x14ac:dyDescent="0.25">
      <c r="A555" s="276" t="s">
        <v>2179</v>
      </c>
      <c r="B555" s="224"/>
      <c r="C555" s="217"/>
      <c r="D555" s="217"/>
      <c r="E555" s="222"/>
      <c r="F555" s="222"/>
      <c r="G555" s="222"/>
    </row>
    <row r="556" spans="1:7" x14ac:dyDescent="0.25">
      <c r="A556" s="276" t="s">
        <v>2180</v>
      </c>
      <c r="B556" s="224"/>
      <c r="C556" s="217"/>
      <c r="D556" s="217"/>
      <c r="E556" s="222"/>
      <c r="F556" s="222"/>
      <c r="G556" s="222"/>
    </row>
    <row r="557" spans="1:7" s="259" customFormat="1" x14ac:dyDescent="0.25">
      <c r="A557" s="85"/>
      <c r="B557" s="85" t="s">
        <v>2022</v>
      </c>
      <c r="C557" s="85" t="s">
        <v>112</v>
      </c>
      <c r="D557" s="85" t="s">
        <v>1310</v>
      </c>
      <c r="E557" s="85"/>
      <c r="F557" s="85" t="s">
        <v>513</v>
      </c>
      <c r="G557" s="85" t="s">
        <v>2241</v>
      </c>
    </row>
    <row r="558" spans="1:7" s="259" customFormat="1" x14ac:dyDescent="0.25">
      <c r="A558" s="276" t="s">
        <v>1851</v>
      </c>
      <c r="B558" s="234"/>
      <c r="C558" s="336"/>
      <c r="D558" s="343"/>
      <c r="E558" s="261"/>
      <c r="F558" s="244" t="str">
        <f>IF($C$576=0,"",IF(C558="[for completion]","",IF(C558="","",C558/$C$576)))</f>
        <v/>
      </c>
      <c r="G558" s="244" t="str">
        <f>IF($D$576=0,"",IF(D558="[for completion]","",IF(D558="","",D558/$D$576)))</f>
        <v/>
      </c>
    </row>
    <row r="559" spans="1:7" s="259" customFormat="1" x14ac:dyDescent="0.25">
      <c r="A559" s="276" t="s">
        <v>1852</v>
      </c>
      <c r="B559" s="234"/>
      <c r="C559" s="336"/>
      <c r="D559" s="343"/>
      <c r="E559" s="261"/>
      <c r="F559" s="244" t="str">
        <f t="shared" ref="F559:F575" si="28">IF($C$576=0,"",IF(C559="[for completion]","",IF(C559="","",C559/$C$576)))</f>
        <v/>
      </c>
      <c r="G559" s="244" t="str">
        <f t="shared" ref="G559:G575" si="29">IF($D$576=0,"",IF(D559="[for completion]","",IF(D559="","",D559/$D$576)))</f>
        <v/>
      </c>
    </row>
    <row r="560" spans="1:7" s="259" customFormat="1" x14ac:dyDescent="0.25">
      <c r="A560" s="276" t="s">
        <v>1853</v>
      </c>
      <c r="B560" s="234"/>
      <c r="C560" s="336"/>
      <c r="D560" s="343"/>
      <c r="E560" s="261"/>
      <c r="F560" s="244" t="str">
        <f t="shared" si="28"/>
        <v/>
      </c>
      <c r="G560" s="244" t="str">
        <f t="shared" si="29"/>
        <v/>
      </c>
    </row>
    <row r="561" spans="1:7" s="259" customFormat="1" x14ac:dyDescent="0.25">
      <c r="A561" s="276" t="s">
        <v>1854</v>
      </c>
      <c r="B561" s="234"/>
      <c r="C561" s="336"/>
      <c r="D561" s="343"/>
      <c r="E561" s="261"/>
      <c r="F561" s="244" t="str">
        <f t="shared" si="28"/>
        <v/>
      </c>
      <c r="G561" s="244" t="str">
        <f t="shared" si="29"/>
        <v/>
      </c>
    </row>
    <row r="562" spans="1:7" s="259" customFormat="1" x14ac:dyDescent="0.25">
      <c r="A562" s="276" t="s">
        <v>1855</v>
      </c>
      <c r="B562" s="234"/>
      <c r="C562" s="336"/>
      <c r="D562" s="343"/>
      <c r="E562" s="261"/>
      <c r="F562" s="244" t="str">
        <f t="shared" si="28"/>
        <v/>
      </c>
      <c r="G562" s="244" t="str">
        <f t="shared" si="29"/>
        <v/>
      </c>
    </row>
    <row r="563" spans="1:7" s="259" customFormat="1" x14ac:dyDescent="0.25">
      <c r="A563" s="276" t="s">
        <v>2181</v>
      </c>
      <c r="B563" s="234"/>
      <c r="C563" s="336"/>
      <c r="D563" s="343"/>
      <c r="E563" s="261"/>
      <c r="F563" s="244" t="str">
        <f t="shared" si="28"/>
        <v/>
      </c>
      <c r="G563" s="244" t="str">
        <f t="shared" si="29"/>
        <v/>
      </c>
    </row>
    <row r="564" spans="1:7" s="259" customFormat="1" x14ac:dyDescent="0.25">
      <c r="A564" s="276" t="s">
        <v>2182</v>
      </c>
      <c r="B564" s="234"/>
      <c r="C564" s="336"/>
      <c r="D564" s="343"/>
      <c r="E564" s="261"/>
      <c r="F564" s="244" t="str">
        <f t="shared" si="28"/>
        <v/>
      </c>
      <c r="G564" s="244" t="str">
        <f t="shared" si="29"/>
        <v/>
      </c>
    </row>
    <row r="565" spans="1:7" s="259" customFormat="1" x14ac:dyDescent="0.25">
      <c r="A565" s="276" t="s">
        <v>2183</v>
      </c>
      <c r="B565" s="234"/>
      <c r="C565" s="336"/>
      <c r="D565" s="343"/>
      <c r="E565" s="261"/>
      <c r="F565" s="244" t="str">
        <f t="shared" si="28"/>
        <v/>
      </c>
      <c r="G565" s="244" t="str">
        <f t="shared" si="29"/>
        <v/>
      </c>
    </row>
    <row r="566" spans="1:7" s="259" customFormat="1" x14ac:dyDescent="0.25">
      <c r="A566" s="276" t="s">
        <v>2184</v>
      </c>
      <c r="B566" s="234"/>
      <c r="C566" s="336"/>
      <c r="D566" s="343"/>
      <c r="E566" s="261"/>
      <c r="F566" s="244" t="str">
        <f t="shared" si="28"/>
        <v/>
      </c>
      <c r="G566" s="244" t="str">
        <f t="shared" si="29"/>
        <v/>
      </c>
    </row>
    <row r="567" spans="1:7" s="259" customFormat="1" x14ac:dyDescent="0.25">
      <c r="A567" s="276" t="s">
        <v>2185</v>
      </c>
      <c r="B567" s="234"/>
      <c r="C567" s="336"/>
      <c r="D567" s="343"/>
      <c r="E567" s="261"/>
      <c r="F567" s="244" t="str">
        <f t="shared" si="28"/>
        <v/>
      </c>
      <c r="G567" s="244" t="str">
        <f t="shared" si="29"/>
        <v/>
      </c>
    </row>
    <row r="568" spans="1:7" s="259" customFormat="1" x14ac:dyDescent="0.25">
      <c r="A568" s="276" t="s">
        <v>2186</v>
      </c>
      <c r="B568" s="234"/>
      <c r="C568" s="336"/>
      <c r="D568" s="343"/>
      <c r="E568" s="261"/>
      <c r="F568" s="244" t="str">
        <f t="shared" si="28"/>
        <v/>
      </c>
      <c r="G568" s="244" t="str">
        <f t="shared" si="29"/>
        <v/>
      </c>
    </row>
    <row r="569" spans="1:7" s="259" customFormat="1" x14ac:dyDescent="0.25">
      <c r="A569" s="276" t="s">
        <v>2187</v>
      </c>
      <c r="B569" s="234"/>
      <c r="C569" s="336"/>
      <c r="D569" s="343"/>
      <c r="E569" s="261"/>
      <c r="F569" s="244" t="str">
        <f t="shared" si="28"/>
        <v/>
      </c>
      <c r="G569" s="244" t="str">
        <f t="shared" si="29"/>
        <v/>
      </c>
    </row>
    <row r="570" spans="1:7" s="259" customFormat="1" x14ac:dyDescent="0.25">
      <c r="A570" s="276" t="s">
        <v>2188</v>
      </c>
      <c r="B570" s="234"/>
      <c r="C570" s="336"/>
      <c r="D570" s="343"/>
      <c r="E570" s="261"/>
      <c r="F570" s="244" t="str">
        <f t="shared" si="28"/>
        <v/>
      </c>
      <c r="G570" s="244" t="str">
        <f t="shared" si="29"/>
        <v/>
      </c>
    </row>
    <row r="571" spans="1:7" s="259" customFormat="1" x14ac:dyDescent="0.25">
      <c r="A571" s="276" t="s">
        <v>2189</v>
      </c>
      <c r="B571" s="234"/>
      <c r="C571" s="336"/>
      <c r="D571" s="343"/>
      <c r="E571" s="261"/>
      <c r="F571" s="244" t="str">
        <f t="shared" si="28"/>
        <v/>
      </c>
      <c r="G571" s="244" t="str">
        <f t="shared" si="29"/>
        <v/>
      </c>
    </row>
    <row r="572" spans="1:7" s="259" customFormat="1" x14ac:dyDescent="0.25">
      <c r="A572" s="276" t="s">
        <v>2190</v>
      </c>
      <c r="B572" s="234"/>
      <c r="C572" s="336"/>
      <c r="D572" s="343"/>
      <c r="E572" s="261"/>
      <c r="F572" s="244" t="str">
        <f t="shared" si="28"/>
        <v/>
      </c>
      <c r="G572" s="244" t="str">
        <f t="shared" si="29"/>
        <v/>
      </c>
    </row>
    <row r="573" spans="1:7" s="259" customFormat="1" x14ac:dyDescent="0.25">
      <c r="A573" s="276" t="s">
        <v>2191</v>
      </c>
      <c r="B573" s="234"/>
      <c r="C573" s="336"/>
      <c r="D573" s="343"/>
      <c r="E573" s="261"/>
      <c r="F573" s="244" t="str">
        <f t="shared" si="28"/>
        <v/>
      </c>
      <c r="G573" s="244" t="str">
        <f t="shared" si="29"/>
        <v/>
      </c>
    </row>
    <row r="574" spans="1:7" s="259" customFormat="1" x14ac:dyDescent="0.25">
      <c r="A574" s="276" t="s">
        <v>2192</v>
      </c>
      <c r="B574" s="234"/>
      <c r="C574" s="336"/>
      <c r="D574" s="343"/>
      <c r="E574" s="261"/>
      <c r="F574" s="244" t="str">
        <f t="shared" si="28"/>
        <v/>
      </c>
      <c r="G574" s="244" t="str">
        <f t="shared" si="29"/>
        <v/>
      </c>
    </row>
    <row r="575" spans="1:7" s="259" customFormat="1" x14ac:dyDescent="0.25">
      <c r="A575" s="276" t="s">
        <v>2193</v>
      </c>
      <c r="B575" s="234" t="s">
        <v>1726</v>
      </c>
      <c r="C575" s="336"/>
      <c r="D575" s="343"/>
      <c r="E575" s="261"/>
      <c r="F575" s="244" t="str">
        <f t="shared" si="28"/>
        <v/>
      </c>
      <c r="G575" s="244" t="str">
        <f t="shared" si="29"/>
        <v/>
      </c>
    </row>
    <row r="576" spans="1:7" s="259" customFormat="1" x14ac:dyDescent="0.25">
      <c r="A576" s="276" t="s">
        <v>2194</v>
      </c>
      <c r="B576" s="262" t="s">
        <v>146</v>
      </c>
      <c r="C576" s="183">
        <f>SUM(C558:C575)</f>
        <v>0</v>
      </c>
      <c r="D576" s="184">
        <f>SUM(D558:D575)</f>
        <v>0</v>
      </c>
      <c r="E576" s="261"/>
      <c r="F576" s="266">
        <f>SUM(F558:F575)</f>
        <v>0</v>
      </c>
      <c r="G576" s="266">
        <f>SUM(G558:G575)</f>
        <v>0</v>
      </c>
    </row>
    <row r="577" spans="1:7" x14ac:dyDescent="0.25">
      <c r="A577" s="85"/>
      <c r="B577" s="85" t="s">
        <v>2040</v>
      </c>
      <c r="C577" s="85" t="s">
        <v>112</v>
      </c>
      <c r="D577" s="85" t="s">
        <v>1312</v>
      </c>
      <c r="E577" s="85"/>
      <c r="F577" s="85" t="s">
        <v>513</v>
      </c>
      <c r="G577" s="85" t="s">
        <v>1641</v>
      </c>
    </row>
    <row r="578" spans="1:7" x14ac:dyDescent="0.25">
      <c r="A578" s="217" t="s">
        <v>2195</v>
      </c>
      <c r="B578" s="224" t="s">
        <v>1301</v>
      </c>
      <c r="C578" s="341"/>
      <c r="D578" s="341"/>
      <c r="E578" s="222"/>
      <c r="F578" s="244" t="str">
        <f>IF($C$588=0,"",IF(C578="[for completion]","",IF(C578="","",C578/$C$588)))</f>
        <v/>
      </c>
      <c r="G578" s="244" t="str">
        <f>IF($D$588=0,"",IF(D578="[for completion]","",IF(D578="","",D578/$D$588)))</f>
        <v/>
      </c>
    </row>
    <row r="579" spans="1:7" x14ac:dyDescent="0.25">
      <c r="A579" s="276" t="s">
        <v>2196</v>
      </c>
      <c r="B579" s="224" t="s">
        <v>1302</v>
      </c>
      <c r="C579" s="341"/>
      <c r="D579" s="341"/>
      <c r="E579" s="222"/>
      <c r="F579" s="244" t="str">
        <f t="shared" ref="F579:F587" si="30">IF($C$588=0,"",IF(C579="[for completion]","",IF(C579="","",C579/$C$588)))</f>
        <v/>
      </c>
      <c r="G579" s="244" t="str">
        <f t="shared" ref="G579:G587" si="31">IF($D$588=0,"",IF(D579="[for completion]","",IF(D579="","",D579/$D$588)))</f>
        <v/>
      </c>
    </row>
    <row r="580" spans="1:7" x14ac:dyDescent="0.25">
      <c r="A580" s="276" t="s">
        <v>2197</v>
      </c>
      <c r="B580" s="224" t="s">
        <v>1303</v>
      </c>
      <c r="C580" s="341"/>
      <c r="D580" s="341"/>
      <c r="E580" s="222"/>
      <c r="F580" s="244" t="str">
        <f t="shared" si="30"/>
        <v/>
      </c>
      <c r="G580" s="244" t="str">
        <f t="shared" si="31"/>
        <v/>
      </c>
    </row>
    <row r="581" spans="1:7" x14ac:dyDescent="0.25">
      <c r="A581" s="276" t="s">
        <v>2198</v>
      </c>
      <c r="B581" s="224" t="s">
        <v>1304</v>
      </c>
      <c r="C581" s="341"/>
      <c r="D581" s="341"/>
      <c r="E581" s="222"/>
      <c r="F581" s="244" t="str">
        <f t="shared" si="30"/>
        <v/>
      </c>
      <c r="G581" s="244" t="str">
        <f t="shared" si="31"/>
        <v/>
      </c>
    </row>
    <row r="582" spans="1:7" x14ac:dyDescent="0.25">
      <c r="A582" s="276" t="s">
        <v>2199</v>
      </c>
      <c r="B582" s="224" t="s">
        <v>1305</v>
      </c>
      <c r="C582" s="341"/>
      <c r="D582" s="341"/>
      <c r="E582" s="222"/>
      <c r="F582" s="244" t="str">
        <f t="shared" si="30"/>
        <v/>
      </c>
      <c r="G582" s="244" t="str">
        <f t="shared" si="31"/>
        <v/>
      </c>
    </row>
    <row r="583" spans="1:7" x14ac:dyDescent="0.25">
      <c r="A583" s="276" t="s">
        <v>2200</v>
      </c>
      <c r="B583" s="224" t="s">
        <v>1306</v>
      </c>
      <c r="C583" s="341"/>
      <c r="D583" s="341"/>
      <c r="E583" s="222"/>
      <c r="F583" s="244" t="str">
        <f t="shared" si="30"/>
        <v/>
      </c>
      <c r="G583" s="244" t="str">
        <f t="shared" si="31"/>
        <v/>
      </c>
    </row>
    <row r="584" spans="1:7" x14ac:dyDescent="0.25">
      <c r="A584" s="276" t="s">
        <v>2201</v>
      </c>
      <c r="B584" s="224" t="s">
        <v>1307</v>
      </c>
      <c r="C584" s="341"/>
      <c r="D584" s="341"/>
      <c r="E584" s="222"/>
      <c r="F584" s="244" t="str">
        <f t="shared" si="30"/>
        <v/>
      </c>
      <c r="G584" s="244" t="str">
        <f t="shared" si="31"/>
        <v/>
      </c>
    </row>
    <row r="585" spans="1:7" x14ac:dyDescent="0.25">
      <c r="A585" s="276" t="s">
        <v>2202</v>
      </c>
      <c r="B585" s="224" t="s">
        <v>1308</v>
      </c>
      <c r="C585" s="341"/>
      <c r="D585" s="341"/>
      <c r="E585" s="222"/>
      <c r="F585" s="244" t="str">
        <f t="shared" si="30"/>
        <v/>
      </c>
      <c r="G585" s="244" t="str">
        <f t="shared" si="31"/>
        <v/>
      </c>
    </row>
    <row r="586" spans="1:7" x14ac:dyDescent="0.25">
      <c r="A586" s="276" t="s">
        <v>2203</v>
      </c>
      <c r="B586" s="224" t="s">
        <v>1309</v>
      </c>
      <c r="C586" s="341"/>
      <c r="D586" s="341"/>
      <c r="E586" s="222"/>
      <c r="F586" s="244" t="str">
        <f t="shared" si="30"/>
        <v/>
      </c>
      <c r="G586" s="244" t="str">
        <f t="shared" si="31"/>
        <v/>
      </c>
    </row>
    <row r="587" spans="1:7" s="259" customFormat="1" x14ac:dyDescent="0.25">
      <c r="A587" s="276" t="s">
        <v>2204</v>
      </c>
      <c r="B587" s="262" t="s">
        <v>1726</v>
      </c>
      <c r="C587" s="341"/>
      <c r="D587" s="341"/>
      <c r="E587" s="261"/>
      <c r="F587" s="244" t="str">
        <f t="shared" si="30"/>
        <v/>
      </c>
      <c r="G587" s="244" t="str">
        <f t="shared" si="31"/>
        <v/>
      </c>
    </row>
    <row r="588" spans="1:7" x14ac:dyDescent="0.25">
      <c r="A588" s="276" t="s">
        <v>2205</v>
      </c>
      <c r="B588" s="224" t="s">
        <v>146</v>
      </c>
      <c r="C588" s="183">
        <f>SUM(C578:C587)</f>
        <v>0</v>
      </c>
      <c r="D588" s="184">
        <f>SUM(D578:D587)</f>
        <v>0</v>
      </c>
      <c r="E588" s="222"/>
      <c r="F588" s="266">
        <f>SUM(F578:F587)</f>
        <v>0</v>
      </c>
      <c r="G588" s="266">
        <f>SUM(G578:G587)</f>
        <v>0</v>
      </c>
    </row>
    <row r="590" spans="1:7" x14ac:dyDescent="0.25">
      <c r="A590" s="154"/>
      <c r="B590" s="154" t="s">
        <v>2150</v>
      </c>
      <c r="C590" s="154" t="s">
        <v>112</v>
      </c>
      <c r="D590" s="154" t="s">
        <v>1310</v>
      </c>
      <c r="E590" s="154"/>
      <c r="F590" s="154" t="s">
        <v>513</v>
      </c>
      <c r="G590" s="154" t="s">
        <v>1641</v>
      </c>
    </row>
    <row r="591" spans="1:7" x14ac:dyDescent="0.25">
      <c r="A591" s="260" t="s">
        <v>2206</v>
      </c>
      <c r="B591" s="271" t="s">
        <v>2213</v>
      </c>
      <c r="C591" s="341"/>
      <c r="D591" s="341"/>
      <c r="E591" s="272"/>
      <c r="F591" s="244" t="str">
        <f>IF($C$595=0,"",IF(C591="[for completion]","",IF(C591="","",C591/$C$595)))</f>
        <v/>
      </c>
      <c r="G591" s="244" t="str">
        <f>IF($D$595=0,"",IF(D591="[for completion]","",IF(D591="","",D591/$D$595)))</f>
        <v/>
      </c>
    </row>
    <row r="592" spans="1:7" x14ac:dyDescent="0.25">
      <c r="A592" s="276" t="s">
        <v>2207</v>
      </c>
      <c r="B592" s="267" t="s">
        <v>2212</v>
      </c>
      <c r="C592" s="341"/>
      <c r="D592" s="341"/>
      <c r="E592" s="272"/>
      <c r="F592" s="272"/>
      <c r="G592" s="244" t="str">
        <f t="shared" ref="G592:G594" si="32">IF($D$595=0,"",IF(D592="[for completion]","",IF(D592="","",D592/$D$595)))</f>
        <v/>
      </c>
    </row>
    <row r="593" spans="1:7" x14ac:dyDescent="0.25">
      <c r="A593" s="276" t="s">
        <v>2208</v>
      </c>
      <c r="B593" s="271" t="s">
        <v>1311</v>
      </c>
      <c r="C593" s="341"/>
      <c r="D593" s="341"/>
      <c r="E593" s="272"/>
      <c r="F593" s="272"/>
      <c r="G593" s="244" t="str">
        <f t="shared" si="32"/>
        <v/>
      </c>
    </row>
    <row r="594" spans="1:7" x14ac:dyDescent="0.25">
      <c r="A594" s="276" t="s">
        <v>2209</v>
      </c>
      <c r="B594" s="269" t="s">
        <v>1726</v>
      </c>
      <c r="C594" s="341"/>
      <c r="D594" s="341"/>
      <c r="E594" s="272"/>
      <c r="F594" s="272"/>
      <c r="G594" s="244" t="str">
        <f t="shared" si="32"/>
        <v/>
      </c>
    </row>
    <row r="595" spans="1:7" x14ac:dyDescent="0.25">
      <c r="A595" s="276" t="s">
        <v>2210</v>
      </c>
      <c r="B595" s="271" t="s">
        <v>146</v>
      </c>
      <c r="C595" s="183">
        <f>SUM(C591:C594)</f>
        <v>0</v>
      </c>
      <c r="D595" s="184">
        <f>SUM(D591:D594)</f>
        <v>0</v>
      </c>
      <c r="E595" s="272"/>
      <c r="F595" s="266">
        <f>SUM(F591:F594)</f>
        <v>0</v>
      </c>
      <c r="G595" s="266">
        <f>SUM(G591:G594)</f>
        <v>0</v>
      </c>
    </row>
    <row r="596" spans="1:7" x14ac:dyDescent="0.25">
      <c r="A596" s="26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43386"/>
  </sheetPr>
  <dimension ref="A1:I515"/>
  <sheetViews>
    <sheetView zoomScaleNormal="100" workbookViewId="0">
      <selection sqref="A1:B1"/>
    </sheetView>
  </sheetViews>
  <sheetFormatPr defaultRowHeight="15" x14ac:dyDescent="0.25"/>
  <cols>
    <col min="1" max="1" width="13.28515625" style="259" customWidth="1"/>
    <col min="2" max="2" width="59" style="259" customWidth="1"/>
    <col min="3" max="7" width="36.7109375" style="259" customWidth="1"/>
    <col min="8" max="16384" width="9.140625" style="259"/>
  </cols>
  <sheetData>
    <row r="1" spans="1:9" ht="45" customHeight="1" x14ac:dyDescent="0.25">
      <c r="A1" s="739" t="s">
        <v>1176</v>
      </c>
      <c r="B1" s="739"/>
    </row>
    <row r="2" spans="1:9" ht="31.5" x14ac:dyDescent="0.25">
      <c r="A2" s="277" t="s">
        <v>1846</v>
      </c>
      <c r="B2" s="277"/>
      <c r="C2" s="268"/>
      <c r="D2" s="268"/>
      <c r="E2" s="268"/>
      <c r="F2" s="278" t="s">
        <v>1702</v>
      </c>
      <c r="G2" s="279"/>
    </row>
    <row r="3" spans="1:9" x14ac:dyDescent="0.25">
      <c r="A3" s="268"/>
      <c r="B3" s="268"/>
      <c r="C3" s="268"/>
      <c r="D3" s="268"/>
      <c r="E3" s="268"/>
      <c r="F3" s="268"/>
      <c r="G3" s="268"/>
    </row>
    <row r="4" spans="1:9" ht="15.75" customHeight="1" thickBot="1" x14ac:dyDescent="0.3">
      <c r="A4" s="268"/>
      <c r="B4" s="268"/>
      <c r="C4" s="280"/>
      <c r="D4" s="268"/>
      <c r="E4" s="268"/>
      <c r="F4" s="268"/>
      <c r="G4" s="268"/>
    </row>
    <row r="5" spans="1:9" ht="60.75" customHeight="1" thickBot="1" x14ac:dyDescent="0.3">
      <c r="A5" s="281"/>
      <c r="B5" s="282" t="s">
        <v>71</v>
      </c>
      <c r="C5" s="283" t="s">
        <v>72</v>
      </c>
      <c r="D5" s="281"/>
      <c r="E5" s="740" t="s">
        <v>1827</v>
      </c>
      <c r="F5" s="741"/>
      <c r="G5" s="284" t="s">
        <v>1826</v>
      </c>
      <c r="H5" s="274"/>
    </row>
    <row r="6" spans="1:9" x14ac:dyDescent="0.25">
      <c r="A6" s="269"/>
      <c r="B6" s="269"/>
      <c r="C6" s="269"/>
      <c r="D6" s="269"/>
      <c r="F6" s="285"/>
      <c r="G6" s="285"/>
    </row>
    <row r="7" spans="1:9" ht="18.75" customHeight="1" x14ac:dyDescent="0.25">
      <c r="A7" s="286"/>
      <c r="B7" s="725" t="s">
        <v>1856</v>
      </c>
      <c r="C7" s="726"/>
      <c r="D7" s="287"/>
      <c r="E7" s="725" t="s">
        <v>1843</v>
      </c>
      <c r="F7" s="742"/>
      <c r="G7" s="742"/>
      <c r="H7" s="726"/>
    </row>
    <row r="8" spans="1:9" ht="18.75" customHeight="1" x14ac:dyDescent="0.25">
      <c r="A8" s="269"/>
      <c r="B8" s="743" t="s">
        <v>1820</v>
      </c>
      <c r="C8" s="744"/>
      <c r="D8" s="287"/>
      <c r="E8" s="745"/>
      <c r="F8" s="746"/>
      <c r="G8" s="746"/>
      <c r="H8" s="747"/>
    </row>
    <row r="9" spans="1:9" ht="18.75" customHeight="1" x14ac:dyDescent="0.25">
      <c r="A9" s="269"/>
      <c r="B9" s="743" t="s">
        <v>1824</v>
      </c>
      <c r="C9" s="744"/>
      <c r="D9" s="288"/>
      <c r="E9" s="745"/>
      <c r="F9" s="746"/>
      <c r="G9" s="746"/>
      <c r="H9" s="747"/>
      <c r="I9" s="274"/>
    </row>
    <row r="10" spans="1:9" x14ac:dyDescent="0.25">
      <c r="A10" s="289"/>
      <c r="B10" s="748"/>
      <c r="C10" s="748"/>
      <c r="D10" s="287"/>
      <c r="E10" s="745"/>
      <c r="F10" s="746"/>
      <c r="G10" s="746"/>
      <c r="H10" s="747"/>
      <c r="I10" s="274"/>
    </row>
    <row r="11" spans="1:9" ht="15.75" thickBot="1" x14ac:dyDescent="0.3">
      <c r="A11" s="289"/>
      <c r="B11" s="749"/>
      <c r="C11" s="750"/>
      <c r="D11" s="288"/>
      <c r="E11" s="745"/>
      <c r="F11" s="746"/>
      <c r="G11" s="746"/>
      <c r="H11" s="747"/>
      <c r="I11" s="274"/>
    </row>
    <row r="12" spans="1:9" x14ac:dyDescent="0.25">
      <c r="A12" s="269"/>
      <c r="B12" s="290"/>
      <c r="C12" s="269"/>
      <c r="D12" s="269"/>
      <c r="E12" s="745"/>
      <c r="F12" s="746"/>
      <c r="G12" s="746"/>
      <c r="H12" s="747"/>
      <c r="I12" s="274"/>
    </row>
    <row r="13" spans="1:9" ht="15.75" customHeight="1" thickBot="1" x14ac:dyDescent="0.3">
      <c r="A13" s="269"/>
      <c r="B13" s="290"/>
      <c r="C13" s="269"/>
      <c r="D13" s="269"/>
      <c r="E13" s="734" t="s">
        <v>1857</v>
      </c>
      <c r="F13" s="735"/>
      <c r="G13" s="736" t="s">
        <v>1858</v>
      </c>
      <c r="H13" s="737"/>
      <c r="I13" s="274"/>
    </row>
    <row r="14" spans="1:9" x14ac:dyDescent="0.25">
      <c r="A14" s="269"/>
      <c r="B14" s="290"/>
      <c r="C14" s="269"/>
      <c r="D14" s="269"/>
      <c r="E14" s="291"/>
      <c r="F14" s="291"/>
      <c r="G14" s="269"/>
      <c r="H14" s="275"/>
    </row>
    <row r="15" spans="1:9" ht="18.75" customHeight="1" x14ac:dyDescent="0.25">
      <c r="A15" s="292"/>
      <c r="B15" s="738" t="s">
        <v>1859</v>
      </c>
      <c r="C15" s="738"/>
      <c r="D15" s="738"/>
      <c r="E15" s="292"/>
      <c r="F15" s="292"/>
      <c r="G15" s="292"/>
      <c r="H15" s="292"/>
    </row>
    <row r="16" spans="1:9" x14ac:dyDescent="0.25">
      <c r="A16" s="293"/>
      <c r="B16" s="293" t="s">
        <v>1821</v>
      </c>
      <c r="C16" s="293" t="s">
        <v>112</v>
      </c>
      <c r="D16" s="293" t="s">
        <v>1318</v>
      </c>
      <c r="E16" s="293"/>
      <c r="F16" s="293" t="s">
        <v>1822</v>
      </c>
      <c r="G16" s="293" t="s">
        <v>1823</v>
      </c>
      <c r="H16" s="293"/>
    </row>
    <row r="17" spans="1:8" x14ac:dyDescent="0.25">
      <c r="A17" s="269" t="s">
        <v>1828</v>
      </c>
      <c r="B17" s="271" t="s">
        <v>1829</v>
      </c>
      <c r="C17" s="330"/>
      <c r="D17" s="330"/>
      <c r="F17" s="258">
        <f>IF(OR('B1. HTT Mortgage Assets'!$C$15=0,C17="[For completion]"),"",C17/'B1. HTT Mortgage Assets'!$C$15)</f>
        <v>0</v>
      </c>
      <c r="G17" s="258">
        <f>IF(OR('B1. HTT Mortgage Assets'!$F$28=0,D17="[For completion]"),"",D17/'B1. HTT Mortgage Assets'!$F$28)</f>
        <v>0</v>
      </c>
    </row>
    <row r="18" spans="1:8" x14ac:dyDescent="0.25">
      <c r="A18" s="271" t="s">
        <v>1860</v>
      </c>
      <c r="B18" s="295"/>
      <c r="C18" s="271"/>
      <c r="D18" s="271"/>
      <c r="F18" s="271"/>
      <c r="G18" s="271"/>
    </row>
    <row r="19" spans="1:8" x14ac:dyDescent="0.25">
      <c r="A19" s="271" t="s">
        <v>1861</v>
      </c>
      <c r="B19" s="271"/>
      <c r="C19" s="271"/>
      <c r="D19" s="271"/>
      <c r="F19" s="271"/>
      <c r="G19" s="271"/>
    </row>
    <row r="20" spans="1:8" ht="18.75" customHeight="1" x14ac:dyDescent="0.25">
      <c r="A20" s="292"/>
      <c r="B20" s="738" t="s">
        <v>1824</v>
      </c>
      <c r="C20" s="738"/>
      <c r="D20" s="738"/>
      <c r="E20" s="292"/>
      <c r="F20" s="292"/>
      <c r="G20" s="292"/>
      <c r="H20" s="292"/>
    </row>
    <row r="21" spans="1:8" x14ac:dyDescent="0.25">
      <c r="A21" s="293"/>
      <c r="B21" s="293" t="s">
        <v>1862</v>
      </c>
      <c r="C21" s="293" t="s">
        <v>1830</v>
      </c>
      <c r="D21" s="293" t="s">
        <v>1831</v>
      </c>
      <c r="E21" s="293" t="s">
        <v>1832</v>
      </c>
      <c r="F21" s="293" t="s">
        <v>1863</v>
      </c>
      <c r="G21" s="293" t="s">
        <v>1833</v>
      </c>
      <c r="H21" s="293" t="s">
        <v>1834</v>
      </c>
    </row>
    <row r="22" spans="1:8" ht="15" customHeight="1" x14ac:dyDescent="0.25">
      <c r="A22" s="270"/>
      <c r="B22" s="296" t="s">
        <v>1864</v>
      </c>
      <c r="C22" s="296"/>
      <c r="D22" s="270"/>
      <c r="E22" s="270"/>
      <c r="F22" s="270"/>
      <c r="G22" s="270"/>
      <c r="H22" s="270"/>
    </row>
    <row r="23" spans="1:8" x14ac:dyDescent="0.25">
      <c r="A23" s="269" t="s">
        <v>1835</v>
      </c>
      <c r="B23" s="269" t="s">
        <v>1845</v>
      </c>
      <c r="C23" s="297"/>
      <c r="D23" s="297"/>
      <c r="E23" s="297"/>
      <c r="F23" s="297"/>
      <c r="G23" s="297"/>
      <c r="H23" s="273">
        <f>SUM(C23:G23)</f>
        <v>0</v>
      </c>
    </row>
    <row r="24" spans="1:8" x14ac:dyDescent="0.25">
      <c r="A24" s="269" t="s">
        <v>1836</v>
      </c>
      <c r="B24" s="269" t="s">
        <v>1844</v>
      </c>
      <c r="C24" s="297"/>
      <c r="D24" s="297"/>
      <c r="E24" s="297"/>
      <c r="F24" s="297"/>
      <c r="G24" s="297"/>
      <c r="H24" s="273">
        <f t="shared" ref="H24:H25" si="0">SUM(C24:G24)</f>
        <v>0</v>
      </c>
    </row>
    <row r="25" spans="1:8" x14ac:dyDescent="0.25">
      <c r="A25" s="269" t="s">
        <v>1837</v>
      </c>
      <c r="B25" s="269" t="s">
        <v>1311</v>
      </c>
      <c r="C25" s="297"/>
      <c r="D25" s="297"/>
      <c r="E25" s="297"/>
      <c r="F25" s="297"/>
      <c r="G25" s="297"/>
      <c r="H25" s="273">
        <f t="shared" si="0"/>
        <v>0</v>
      </c>
    </row>
    <row r="26" spans="1:8" x14ac:dyDescent="0.25">
      <c r="A26" s="269" t="s">
        <v>1838</v>
      </c>
      <c r="B26" s="269" t="s">
        <v>1825</v>
      </c>
      <c r="C26" s="298">
        <f>SUM(C23:C25)+SUM(C27:C32)</f>
        <v>0</v>
      </c>
      <c r="D26" s="298">
        <f t="shared" ref="D26:G26" si="1">SUM(D23:D25)+SUM(D27:D32)</f>
        <v>0</v>
      </c>
      <c r="E26" s="298">
        <f t="shared" si="1"/>
        <v>0</v>
      </c>
      <c r="F26" s="298">
        <f t="shared" si="1"/>
        <v>0</v>
      </c>
      <c r="G26" s="298">
        <f t="shared" si="1"/>
        <v>0</v>
      </c>
      <c r="H26" s="298">
        <f t="shared" ref="H26" si="2">SUM(H23:H25)</f>
        <v>0</v>
      </c>
    </row>
    <row r="27" spans="1:8" x14ac:dyDescent="0.25">
      <c r="A27" s="269" t="s">
        <v>1839</v>
      </c>
      <c r="B27" s="345" t="s">
        <v>2270</v>
      </c>
      <c r="C27" s="297"/>
      <c r="D27" s="297"/>
      <c r="E27" s="297"/>
      <c r="F27" s="297"/>
      <c r="G27" s="297"/>
      <c r="H27" s="258">
        <f>IF(SUM(C27:G27)="","",SUM(C27:G27))</f>
        <v>0</v>
      </c>
    </row>
    <row r="28" spans="1:8" x14ac:dyDescent="0.25">
      <c r="A28" s="269" t="s">
        <v>1840</v>
      </c>
      <c r="B28" s="345" t="s">
        <v>2270</v>
      </c>
      <c r="C28" s="297"/>
      <c r="D28" s="297"/>
      <c r="E28" s="297"/>
      <c r="F28" s="297"/>
      <c r="G28" s="297"/>
      <c r="H28" s="273">
        <f t="shared" ref="H28:H30" si="3">IF(SUM(C28:G28)="","",SUM(C28:G28))</f>
        <v>0</v>
      </c>
    </row>
    <row r="29" spans="1:8" x14ac:dyDescent="0.25">
      <c r="A29" s="269" t="s">
        <v>1841</v>
      </c>
      <c r="B29" s="345" t="s">
        <v>2270</v>
      </c>
      <c r="C29" s="297"/>
      <c r="D29" s="297"/>
      <c r="E29" s="297"/>
      <c r="F29" s="297"/>
      <c r="G29" s="297"/>
      <c r="H29" s="273">
        <f t="shared" si="3"/>
        <v>0</v>
      </c>
    </row>
    <row r="30" spans="1:8" x14ac:dyDescent="0.25">
      <c r="A30" s="269" t="s">
        <v>1842</v>
      </c>
      <c r="B30" s="345" t="s">
        <v>2270</v>
      </c>
      <c r="C30" s="297"/>
      <c r="D30" s="297"/>
      <c r="E30" s="297"/>
      <c r="F30" s="297"/>
      <c r="G30" s="297"/>
      <c r="H30" s="273">
        <f t="shared" si="3"/>
        <v>0</v>
      </c>
    </row>
    <row r="31" spans="1:8" x14ac:dyDescent="0.25">
      <c r="A31" s="269" t="s">
        <v>2268</v>
      </c>
      <c r="B31" s="345" t="s">
        <v>2270</v>
      </c>
      <c r="C31" s="300"/>
      <c r="D31" s="294"/>
      <c r="E31" s="294"/>
      <c r="F31" s="301"/>
      <c r="G31" s="302"/>
    </row>
    <row r="32" spans="1:8" x14ac:dyDescent="0.25">
      <c r="A32" s="269" t="s">
        <v>2269</v>
      </c>
      <c r="B32" s="345" t="s">
        <v>2270</v>
      </c>
      <c r="C32" s="303"/>
      <c r="D32" s="269"/>
      <c r="E32" s="269"/>
      <c r="F32" s="258"/>
      <c r="G32" s="272"/>
    </row>
    <row r="33" spans="1:7" x14ac:dyDescent="0.25">
      <c r="A33" s="269"/>
      <c r="B33" s="299"/>
      <c r="C33" s="303"/>
      <c r="D33" s="269"/>
      <c r="E33" s="269"/>
      <c r="F33" s="258"/>
      <c r="G33" s="272"/>
    </row>
    <row r="34" spans="1:7" x14ac:dyDescent="0.25">
      <c r="A34" s="269"/>
      <c r="B34" s="299"/>
      <c r="C34" s="303"/>
      <c r="D34" s="269"/>
      <c r="E34" s="269"/>
      <c r="F34" s="258"/>
      <c r="G34" s="272"/>
    </row>
    <row r="35" spans="1:7" x14ac:dyDescent="0.25">
      <c r="A35" s="269"/>
      <c r="B35" s="299"/>
      <c r="C35" s="303"/>
      <c r="D35" s="269"/>
      <c r="F35" s="258"/>
      <c r="G35" s="272"/>
    </row>
    <row r="36" spans="1:7" x14ac:dyDescent="0.25">
      <c r="A36" s="269"/>
      <c r="B36" s="269"/>
      <c r="C36" s="257"/>
      <c r="D36" s="257"/>
      <c r="E36" s="257"/>
      <c r="F36" s="257"/>
      <c r="G36" s="271"/>
    </row>
    <row r="37" spans="1:7" x14ac:dyDescent="0.25">
      <c r="A37" s="269"/>
      <c r="B37" s="269"/>
      <c r="C37" s="257"/>
      <c r="D37" s="257"/>
      <c r="E37" s="257"/>
      <c r="F37" s="257"/>
      <c r="G37" s="271"/>
    </row>
    <row r="38" spans="1:7" x14ac:dyDescent="0.25">
      <c r="A38" s="269"/>
      <c r="B38" s="269"/>
      <c r="C38" s="257"/>
      <c r="D38" s="257"/>
      <c r="E38" s="257"/>
      <c r="F38" s="257"/>
      <c r="G38" s="271"/>
    </row>
    <row r="39" spans="1:7" x14ac:dyDescent="0.25">
      <c r="A39" s="269"/>
      <c r="B39" s="269"/>
      <c r="C39" s="257"/>
      <c r="D39" s="257"/>
      <c r="E39" s="257"/>
      <c r="F39" s="257"/>
      <c r="G39" s="271"/>
    </row>
    <row r="40" spans="1:7" x14ac:dyDescent="0.25">
      <c r="A40" s="269"/>
      <c r="B40" s="269"/>
      <c r="C40" s="257"/>
      <c r="D40" s="257"/>
      <c r="E40" s="257"/>
      <c r="F40" s="257"/>
      <c r="G40" s="271"/>
    </row>
    <row r="41" spans="1:7" x14ac:dyDescent="0.25">
      <c r="A41" s="269"/>
      <c r="B41" s="269"/>
      <c r="C41" s="257"/>
      <c r="D41" s="257"/>
      <c r="E41" s="257"/>
      <c r="F41" s="257"/>
      <c r="G41" s="271"/>
    </row>
    <row r="42" spans="1:7" x14ac:dyDescent="0.25">
      <c r="A42" s="269"/>
      <c r="B42" s="269"/>
      <c r="C42" s="257"/>
      <c r="D42" s="257"/>
      <c r="E42" s="257"/>
      <c r="F42" s="257"/>
      <c r="G42" s="271"/>
    </row>
    <row r="43" spans="1:7" x14ac:dyDescent="0.25">
      <c r="A43" s="269"/>
      <c r="B43" s="269"/>
      <c r="C43" s="257"/>
      <c r="D43" s="257"/>
      <c r="E43" s="257"/>
      <c r="F43" s="257"/>
      <c r="G43" s="271"/>
    </row>
    <row r="44" spans="1:7" x14ac:dyDescent="0.25">
      <c r="A44" s="269"/>
      <c r="B44" s="269"/>
      <c r="C44" s="257"/>
      <c r="D44" s="257"/>
      <c r="E44" s="257"/>
      <c r="F44" s="257"/>
      <c r="G44" s="271"/>
    </row>
    <row r="45" spans="1:7" x14ac:dyDescent="0.25">
      <c r="A45" s="269"/>
      <c r="B45" s="269"/>
      <c r="C45" s="257"/>
      <c r="D45" s="257"/>
      <c r="E45" s="257"/>
      <c r="F45" s="257"/>
      <c r="G45" s="271"/>
    </row>
    <row r="46" spans="1:7" x14ac:dyDescent="0.25">
      <c r="A46" s="269"/>
      <c r="B46" s="269"/>
      <c r="C46" s="257"/>
      <c r="D46" s="257"/>
      <c r="E46" s="257"/>
      <c r="F46" s="257"/>
      <c r="G46" s="271"/>
    </row>
    <row r="47" spans="1:7" x14ac:dyDescent="0.25">
      <c r="A47" s="269"/>
      <c r="B47" s="269"/>
      <c r="C47" s="257"/>
      <c r="D47" s="257"/>
      <c r="E47" s="257"/>
      <c r="F47" s="257"/>
      <c r="G47" s="271"/>
    </row>
    <row r="48" spans="1:7" x14ac:dyDescent="0.25">
      <c r="A48" s="269"/>
      <c r="B48" s="269"/>
      <c r="C48" s="257"/>
      <c r="D48" s="257"/>
      <c r="E48" s="257"/>
      <c r="F48" s="257"/>
      <c r="G48" s="271"/>
    </row>
    <row r="49" spans="1:7" x14ac:dyDescent="0.25">
      <c r="A49" s="269"/>
      <c r="B49" s="269"/>
      <c r="C49" s="257"/>
      <c r="D49" s="257"/>
      <c r="E49" s="257"/>
      <c r="F49" s="257"/>
      <c r="G49" s="271"/>
    </row>
    <row r="50" spans="1:7" x14ac:dyDescent="0.25">
      <c r="A50" s="269"/>
      <c r="B50" s="269"/>
      <c r="C50" s="257"/>
      <c r="D50" s="257"/>
      <c r="E50" s="257"/>
      <c r="F50" s="257"/>
      <c r="G50" s="271"/>
    </row>
    <row r="51" spans="1:7" x14ac:dyDescent="0.25">
      <c r="A51" s="269"/>
      <c r="B51" s="269"/>
      <c r="C51" s="257"/>
      <c r="D51" s="257"/>
      <c r="E51" s="257"/>
      <c r="F51" s="257"/>
      <c r="G51" s="271"/>
    </row>
    <row r="52" spans="1:7" x14ac:dyDescent="0.25">
      <c r="A52" s="269"/>
      <c r="B52" s="269"/>
      <c r="C52" s="257"/>
      <c r="D52" s="257"/>
      <c r="E52" s="257"/>
      <c r="F52" s="257"/>
      <c r="G52" s="271"/>
    </row>
    <row r="53" spans="1:7" x14ac:dyDescent="0.25">
      <c r="A53" s="269"/>
      <c r="B53" s="269"/>
      <c r="C53" s="257"/>
      <c r="D53" s="257"/>
      <c r="E53" s="257"/>
      <c r="F53" s="257"/>
      <c r="G53" s="271"/>
    </row>
    <row r="54" spans="1:7" x14ac:dyDescent="0.25">
      <c r="A54" s="269"/>
      <c r="B54" s="269"/>
      <c r="C54" s="257"/>
      <c r="D54" s="257"/>
      <c r="E54" s="257"/>
      <c r="F54" s="257"/>
      <c r="G54" s="271"/>
    </row>
    <row r="55" spans="1:7" x14ac:dyDescent="0.25">
      <c r="A55" s="269"/>
      <c r="B55" s="269"/>
      <c r="C55" s="257"/>
      <c r="D55" s="257"/>
      <c r="E55" s="257"/>
      <c r="F55" s="257"/>
      <c r="G55" s="271"/>
    </row>
    <row r="56" spans="1:7" x14ac:dyDescent="0.25">
      <c r="A56" s="269"/>
      <c r="B56" s="269"/>
      <c r="C56" s="257"/>
      <c r="D56" s="257"/>
      <c r="E56" s="257"/>
      <c r="F56" s="257"/>
      <c r="G56" s="271"/>
    </row>
    <row r="57" spans="1:7" x14ac:dyDescent="0.25">
      <c r="A57" s="269"/>
      <c r="B57" s="269"/>
      <c r="C57" s="257"/>
      <c r="D57" s="257"/>
      <c r="E57" s="257"/>
      <c r="F57" s="257"/>
      <c r="G57" s="271"/>
    </row>
    <row r="58" spans="1:7" x14ac:dyDescent="0.25">
      <c r="A58" s="269"/>
      <c r="B58" s="269"/>
      <c r="C58" s="257"/>
      <c r="D58" s="257"/>
      <c r="E58" s="257"/>
      <c r="F58" s="257"/>
      <c r="G58" s="271"/>
    </row>
    <row r="59" spans="1:7" x14ac:dyDescent="0.25">
      <c r="A59" s="269"/>
      <c r="B59" s="269"/>
      <c r="C59" s="257"/>
      <c r="D59" s="257"/>
      <c r="E59" s="257"/>
      <c r="F59" s="257"/>
      <c r="G59" s="271"/>
    </row>
    <row r="60" spans="1:7" x14ac:dyDescent="0.25">
      <c r="A60" s="269"/>
      <c r="B60" s="269"/>
      <c r="C60" s="257"/>
      <c r="D60" s="257"/>
      <c r="E60" s="257"/>
      <c r="F60" s="257"/>
      <c r="G60" s="271"/>
    </row>
    <row r="61" spans="1:7" x14ac:dyDescent="0.25">
      <c r="A61" s="269"/>
      <c r="B61" s="269"/>
      <c r="C61" s="257"/>
      <c r="D61" s="257"/>
      <c r="E61" s="257"/>
      <c r="F61" s="257"/>
      <c r="G61" s="271"/>
    </row>
    <row r="62" spans="1:7" x14ac:dyDescent="0.25">
      <c r="A62" s="269"/>
      <c r="B62" s="269"/>
      <c r="C62" s="257"/>
      <c r="D62" s="257"/>
      <c r="E62" s="257"/>
      <c r="F62" s="257"/>
      <c r="G62" s="271"/>
    </row>
    <row r="63" spans="1:7" x14ac:dyDescent="0.25">
      <c r="A63" s="269"/>
      <c r="B63" s="304"/>
      <c r="C63" s="305"/>
      <c r="D63" s="305"/>
      <c r="E63" s="257"/>
      <c r="F63" s="305"/>
      <c r="G63" s="271"/>
    </row>
    <row r="64" spans="1:7" x14ac:dyDescent="0.25">
      <c r="A64" s="269"/>
      <c r="B64" s="269"/>
      <c r="C64" s="257"/>
      <c r="D64" s="257"/>
      <c r="E64" s="257"/>
      <c r="F64" s="257"/>
      <c r="G64" s="271"/>
    </row>
    <row r="65" spans="1:7" x14ac:dyDescent="0.25">
      <c r="A65" s="269"/>
      <c r="B65" s="269"/>
      <c r="C65" s="257"/>
      <c r="D65" s="257"/>
      <c r="E65" s="257"/>
      <c r="F65" s="257"/>
      <c r="G65" s="271"/>
    </row>
    <row r="66" spans="1:7" x14ac:dyDescent="0.25">
      <c r="A66" s="269"/>
      <c r="B66" s="269"/>
      <c r="C66" s="257"/>
      <c r="D66" s="257"/>
      <c r="E66" s="257"/>
      <c r="F66" s="257"/>
      <c r="G66" s="271"/>
    </row>
    <row r="67" spans="1:7" x14ac:dyDescent="0.25">
      <c r="A67" s="269"/>
      <c r="B67" s="304"/>
      <c r="C67" s="305"/>
      <c r="D67" s="305"/>
      <c r="E67" s="257"/>
      <c r="F67" s="305"/>
      <c r="G67" s="271"/>
    </row>
    <row r="68" spans="1:7" x14ac:dyDescent="0.25">
      <c r="A68" s="269"/>
      <c r="B68" s="271"/>
      <c r="C68" s="257"/>
      <c r="D68" s="257"/>
      <c r="E68" s="257"/>
      <c r="F68" s="257"/>
      <c r="G68" s="271"/>
    </row>
    <row r="69" spans="1:7" x14ac:dyDescent="0.25">
      <c r="A69" s="269"/>
      <c r="B69" s="269"/>
      <c r="C69" s="257"/>
      <c r="D69" s="257"/>
      <c r="E69" s="257"/>
      <c r="F69" s="257"/>
      <c r="G69" s="271"/>
    </row>
    <row r="70" spans="1:7" x14ac:dyDescent="0.25">
      <c r="A70" s="269"/>
      <c r="B70" s="271"/>
      <c r="C70" s="257"/>
      <c r="D70" s="257"/>
      <c r="E70" s="257"/>
      <c r="F70" s="257"/>
      <c r="G70" s="271"/>
    </row>
    <row r="71" spans="1:7" x14ac:dyDescent="0.25">
      <c r="A71" s="269"/>
      <c r="B71" s="271"/>
      <c r="C71" s="257"/>
      <c r="D71" s="257"/>
      <c r="E71" s="257"/>
      <c r="F71" s="257"/>
      <c r="G71" s="271"/>
    </row>
    <row r="72" spans="1:7" x14ac:dyDescent="0.25">
      <c r="A72" s="269"/>
      <c r="B72" s="271"/>
      <c r="C72" s="257"/>
      <c r="D72" s="257"/>
      <c r="E72" s="257"/>
      <c r="F72" s="257"/>
      <c r="G72" s="271"/>
    </row>
    <row r="73" spans="1:7" x14ac:dyDescent="0.25">
      <c r="A73" s="269"/>
      <c r="B73" s="271"/>
      <c r="C73" s="257"/>
      <c r="D73" s="257"/>
      <c r="E73" s="257"/>
      <c r="F73" s="257"/>
      <c r="G73" s="271"/>
    </row>
    <row r="74" spans="1:7" x14ac:dyDescent="0.25">
      <c r="A74" s="269"/>
      <c r="B74" s="271"/>
      <c r="C74" s="257"/>
      <c r="D74" s="257"/>
      <c r="E74" s="257"/>
      <c r="F74" s="257"/>
      <c r="G74" s="271"/>
    </row>
    <row r="75" spans="1:7" x14ac:dyDescent="0.25">
      <c r="A75" s="269"/>
      <c r="B75" s="271"/>
      <c r="C75" s="257"/>
      <c r="D75" s="257"/>
      <c r="E75" s="257"/>
      <c r="F75" s="257"/>
      <c r="G75" s="271"/>
    </row>
    <row r="76" spans="1:7" x14ac:dyDescent="0.25">
      <c r="A76" s="269"/>
      <c r="B76" s="271"/>
      <c r="C76" s="257"/>
      <c r="D76" s="257"/>
      <c r="E76" s="257"/>
      <c r="F76" s="257"/>
      <c r="G76" s="271"/>
    </row>
    <row r="77" spans="1:7" x14ac:dyDescent="0.25">
      <c r="A77" s="269"/>
      <c r="B77" s="271"/>
      <c r="C77" s="257"/>
      <c r="D77" s="257"/>
      <c r="E77" s="257"/>
      <c r="F77" s="257"/>
      <c r="G77" s="271"/>
    </row>
    <row r="78" spans="1:7" x14ac:dyDescent="0.25">
      <c r="A78" s="269"/>
      <c r="B78" s="271"/>
      <c r="C78" s="257"/>
      <c r="D78" s="257"/>
      <c r="E78" s="257"/>
      <c r="F78" s="257"/>
      <c r="G78" s="271"/>
    </row>
    <row r="79" spans="1:7" x14ac:dyDescent="0.25">
      <c r="A79" s="269"/>
      <c r="B79" s="299"/>
      <c r="C79" s="257"/>
      <c r="D79" s="257"/>
      <c r="E79" s="257"/>
      <c r="F79" s="257"/>
      <c r="G79" s="271"/>
    </row>
    <row r="80" spans="1:7" x14ac:dyDescent="0.25">
      <c r="A80" s="269"/>
      <c r="B80" s="299"/>
      <c r="C80" s="257"/>
      <c r="D80" s="257"/>
      <c r="E80" s="257"/>
      <c r="F80" s="257"/>
      <c r="G80" s="271"/>
    </row>
    <row r="81" spans="1:7" x14ac:dyDescent="0.25">
      <c r="A81" s="269"/>
      <c r="B81" s="299"/>
      <c r="C81" s="257"/>
      <c r="D81" s="257"/>
      <c r="E81" s="257"/>
      <c r="F81" s="257"/>
      <c r="G81" s="271"/>
    </row>
    <row r="82" spans="1:7" x14ac:dyDescent="0.25">
      <c r="A82" s="269"/>
      <c r="B82" s="299"/>
      <c r="C82" s="257"/>
      <c r="D82" s="257"/>
      <c r="E82" s="257"/>
      <c r="F82" s="257"/>
      <c r="G82" s="271"/>
    </row>
    <row r="83" spans="1:7" x14ac:dyDescent="0.25">
      <c r="A83" s="269"/>
      <c r="B83" s="299"/>
      <c r="C83" s="257"/>
      <c r="D83" s="257"/>
      <c r="E83" s="257"/>
      <c r="F83" s="257"/>
      <c r="G83" s="271"/>
    </row>
    <row r="84" spans="1:7" x14ac:dyDescent="0.25">
      <c r="A84" s="269"/>
      <c r="B84" s="299"/>
      <c r="C84" s="257"/>
      <c r="D84" s="257"/>
      <c r="E84" s="257"/>
      <c r="F84" s="257"/>
      <c r="G84" s="271"/>
    </row>
    <row r="85" spans="1:7" x14ac:dyDescent="0.25">
      <c r="A85" s="269"/>
      <c r="B85" s="299"/>
      <c r="C85" s="257"/>
      <c r="D85" s="257"/>
      <c r="E85" s="257"/>
      <c r="F85" s="257"/>
      <c r="G85" s="271"/>
    </row>
    <row r="86" spans="1:7" x14ac:dyDescent="0.25">
      <c r="A86" s="269"/>
      <c r="B86" s="299"/>
      <c r="C86" s="257"/>
      <c r="D86" s="257"/>
      <c r="E86" s="257"/>
      <c r="F86" s="257"/>
      <c r="G86" s="271"/>
    </row>
    <row r="87" spans="1:7" x14ac:dyDescent="0.25">
      <c r="A87" s="269"/>
      <c r="B87" s="299"/>
      <c r="C87" s="257"/>
      <c r="D87" s="257"/>
      <c r="E87" s="257"/>
      <c r="F87" s="257"/>
      <c r="G87" s="271"/>
    </row>
    <row r="88" spans="1:7" x14ac:dyDescent="0.25">
      <c r="A88" s="269"/>
      <c r="B88" s="299"/>
      <c r="C88" s="257"/>
      <c r="D88" s="257"/>
      <c r="E88" s="257"/>
      <c r="F88" s="257"/>
      <c r="G88" s="271"/>
    </row>
    <row r="89" spans="1:7" x14ac:dyDescent="0.25">
      <c r="A89" s="293"/>
      <c r="B89" s="293"/>
      <c r="C89" s="293"/>
      <c r="D89" s="293"/>
      <c r="E89" s="293"/>
      <c r="F89" s="293"/>
      <c r="G89" s="293"/>
    </row>
    <row r="90" spans="1:7" x14ac:dyDescent="0.25">
      <c r="A90" s="269"/>
      <c r="B90" s="271"/>
      <c r="C90" s="257"/>
      <c r="D90" s="257"/>
      <c r="E90" s="257"/>
      <c r="F90" s="257"/>
      <c r="G90" s="271"/>
    </row>
    <row r="91" spans="1:7" x14ac:dyDescent="0.25">
      <c r="A91" s="269"/>
      <c r="B91" s="271"/>
      <c r="C91" s="257"/>
      <c r="D91" s="257"/>
      <c r="E91" s="257"/>
      <c r="F91" s="257"/>
      <c r="G91" s="271"/>
    </row>
    <row r="92" spans="1:7" x14ac:dyDescent="0.25">
      <c r="A92" s="269"/>
      <c r="B92" s="271"/>
      <c r="C92" s="257"/>
      <c r="D92" s="257"/>
      <c r="E92" s="257"/>
      <c r="F92" s="257"/>
      <c r="G92" s="271"/>
    </row>
    <row r="93" spans="1:7" x14ac:dyDescent="0.25">
      <c r="A93" s="269"/>
      <c r="B93" s="271"/>
      <c r="C93" s="257"/>
      <c r="D93" s="257"/>
      <c r="E93" s="257"/>
      <c r="F93" s="257"/>
      <c r="G93" s="271"/>
    </row>
    <row r="94" spans="1:7" x14ac:dyDescent="0.25">
      <c r="A94" s="269"/>
      <c r="B94" s="271"/>
      <c r="C94" s="257"/>
      <c r="D94" s="257"/>
      <c r="E94" s="257"/>
      <c r="F94" s="257"/>
      <c r="G94" s="271"/>
    </row>
    <row r="95" spans="1:7" x14ac:dyDescent="0.25">
      <c r="A95" s="269"/>
      <c r="B95" s="271"/>
      <c r="C95" s="257"/>
      <c r="D95" s="257"/>
      <c r="E95" s="257"/>
      <c r="F95" s="257"/>
      <c r="G95" s="271"/>
    </row>
    <row r="96" spans="1:7" x14ac:dyDescent="0.25">
      <c r="A96" s="269"/>
      <c r="B96" s="271"/>
      <c r="C96" s="257"/>
      <c r="D96" s="257"/>
      <c r="E96" s="257"/>
      <c r="F96" s="257"/>
      <c r="G96" s="271"/>
    </row>
    <row r="97" spans="1:7" x14ac:dyDescent="0.25">
      <c r="A97" s="269"/>
      <c r="B97" s="271"/>
      <c r="C97" s="257"/>
      <c r="D97" s="257"/>
      <c r="E97" s="257"/>
      <c r="F97" s="257"/>
      <c r="G97" s="271"/>
    </row>
    <row r="98" spans="1:7" x14ac:dyDescent="0.25">
      <c r="A98" s="269"/>
      <c r="B98" s="271"/>
      <c r="C98" s="257"/>
      <c r="D98" s="257"/>
      <c r="E98" s="257"/>
      <c r="F98" s="257"/>
      <c r="G98" s="271"/>
    </row>
    <row r="99" spans="1:7" x14ac:dyDescent="0.25">
      <c r="A99" s="269"/>
      <c r="B99" s="271"/>
      <c r="C99" s="257"/>
      <c r="D99" s="257"/>
      <c r="E99" s="257"/>
      <c r="F99" s="257"/>
      <c r="G99" s="271"/>
    </row>
    <row r="100" spans="1:7" x14ac:dyDescent="0.25">
      <c r="A100" s="269"/>
      <c r="B100" s="271"/>
      <c r="C100" s="257"/>
      <c r="D100" s="257"/>
      <c r="E100" s="257"/>
      <c r="F100" s="257"/>
      <c r="G100" s="271"/>
    </row>
    <row r="101" spans="1:7" x14ac:dyDescent="0.25">
      <c r="A101" s="269"/>
      <c r="B101" s="271"/>
      <c r="C101" s="257"/>
      <c r="D101" s="257"/>
      <c r="E101" s="257"/>
      <c r="F101" s="257"/>
      <c r="G101" s="271"/>
    </row>
    <row r="102" spans="1:7" x14ac:dyDescent="0.25">
      <c r="A102" s="269"/>
      <c r="B102" s="271"/>
      <c r="C102" s="257"/>
      <c r="D102" s="257"/>
      <c r="E102" s="257"/>
      <c r="F102" s="257"/>
      <c r="G102" s="271"/>
    </row>
    <row r="103" spans="1:7" x14ac:dyDescent="0.25">
      <c r="A103" s="269"/>
      <c r="B103" s="271"/>
      <c r="C103" s="257"/>
      <c r="D103" s="257"/>
      <c r="E103" s="257"/>
      <c r="F103" s="257"/>
      <c r="G103" s="271"/>
    </row>
    <row r="104" spans="1:7" x14ac:dyDescent="0.25">
      <c r="A104" s="269"/>
      <c r="B104" s="271"/>
      <c r="C104" s="257"/>
      <c r="D104" s="257"/>
      <c r="E104" s="257"/>
      <c r="F104" s="257"/>
      <c r="G104" s="271"/>
    </row>
    <row r="105" spans="1:7" x14ac:dyDescent="0.25">
      <c r="A105" s="269"/>
      <c r="B105" s="271"/>
      <c r="C105" s="257"/>
      <c r="D105" s="257"/>
      <c r="E105" s="257"/>
      <c r="F105" s="257"/>
      <c r="G105" s="271"/>
    </row>
    <row r="106" spans="1:7" x14ac:dyDescent="0.25">
      <c r="A106" s="269"/>
      <c r="B106" s="271"/>
      <c r="C106" s="257"/>
      <c r="D106" s="257"/>
      <c r="E106" s="257"/>
      <c r="F106" s="257"/>
      <c r="G106" s="271"/>
    </row>
    <row r="107" spans="1:7" x14ac:dyDescent="0.25">
      <c r="A107" s="269"/>
      <c r="B107" s="271"/>
      <c r="C107" s="257"/>
      <c r="D107" s="257"/>
      <c r="E107" s="257"/>
      <c r="F107" s="257"/>
      <c r="G107" s="271"/>
    </row>
    <row r="108" spans="1:7" x14ac:dyDescent="0.25">
      <c r="A108" s="269"/>
      <c r="B108" s="271"/>
      <c r="C108" s="257"/>
      <c r="D108" s="257"/>
      <c r="E108" s="257"/>
      <c r="F108" s="257"/>
      <c r="G108" s="271"/>
    </row>
    <row r="109" spans="1:7" x14ac:dyDescent="0.25">
      <c r="A109" s="269"/>
      <c r="B109" s="271"/>
      <c r="C109" s="257"/>
      <c r="D109" s="257"/>
      <c r="E109" s="257"/>
      <c r="F109" s="257"/>
      <c r="G109" s="271"/>
    </row>
    <row r="110" spans="1:7" x14ac:dyDescent="0.25">
      <c r="A110" s="269"/>
      <c r="B110" s="271"/>
      <c r="C110" s="257"/>
      <c r="D110" s="257"/>
      <c r="E110" s="257"/>
      <c r="F110" s="257"/>
      <c r="G110" s="271"/>
    </row>
    <row r="111" spans="1:7" x14ac:dyDescent="0.25">
      <c r="A111" s="269"/>
      <c r="B111" s="271"/>
      <c r="C111" s="257"/>
      <c r="D111" s="257"/>
      <c r="E111" s="257"/>
      <c r="F111" s="257"/>
      <c r="G111" s="271"/>
    </row>
    <row r="112" spans="1:7" x14ac:dyDescent="0.25">
      <c r="A112" s="269"/>
      <c r="B112" s="271"/>
      <c r="C112" s="257"/>
      <c r="D112" s="257"/>
      <c r="E112" s="257"/>
      <c r="F112" s="257"/>
      <c r="G112" s="271"/>
    </row>
    <row r="113" spans="1:7" x14ac:dyDescent="0.25">
      <c r="A113" s="269"/>
      <c r="B113" s="271"/>
      <c r="C113" s="257"/>
      <c r="D113" s="257"/>
      <c r="E113" s="257"/>
      <c r="F113" s="257"/>
      <c r="G113" s="271"/>
    </row>
    <row r="114" spans="1:7" x14ac:dyDescent="0.25">
      <c r="A114" s="269"/>
      <c r="B114" s="271"/>
      <c r="C114" s="257"/>
      <c r="D114" s="257"/>
      <c r="E114" s="257"/>
      <c r="F114" s="257"/>
      <c r="G114" s="271"/>
    </row>
    <row r="115" spans="1:7" x14ac:dyDescent="0.25">
      <c r="A115" s="269"/>
      <c r="B115" s="271"/>
      <c r="C115" s="257"/>
      <c r="D115" s="257"/>
      <c r="E115" s="257"/>
      <c r="F115" s="257"/>
      <c r="G115" s="271"/>
    </row>
    <row r="116" spans="1:7" x14ac:dyDescent="0.25">
      <c r="A116" s="269"/>
      <c r="B116" s="271"/>
      <c r="C116" s="257"/>
      <c r="D116" s="257"/>
      <c r="E116" s="257"/>
      <c r="F116" s="257"/>
      <c r="G116" s="271"/>
    </row>
    <row r="117" spans="1:7" x14ac:dyDescent="0.25">
      <c r="A117" s="269"/>
      <c r="B117" s="271"/>
      <c r="C117" s="257"/>
      <c r="D117" s="257"/>
      <c r="E117" s="257"/>
      <c r="F117" s="257"/>
      <c r="G117" s="271"/>
    </row>
    <row r="118" spans="1:7" x14ac:dyDescent="0.25">
      <c r="A118" s="269"/>
      <c r="B118" s="271"/>
      <c r="C118" s="257"/>
      <c r="D118" s="257"/>
      <c r="E118" s="257"/>
      <c r="F118" s="257"/>
      <c r="G118" s="271"/>
    </row>
    <row r="119" spans="1:7" x14ac:dyDescent="0.25">
      <c r="A119" s="269"/>
      <c r="B119" s="271"/>
      <c r="C119" s="257"/>
      <c r="D119" s="257"/>
      <c r="E119" s="257"/>
      <c r="F119" s="257"/>
      <c r="G119" s="271"/>
    </row>
    <row r="120" spans="1:7" x14ac:dyDescent="0.25">
      <c r="A120" s="269"/>
      <c r="B120" s="271"/>
      <c r="C120" s="257"/>
      <c r="D120" s="257"/>
      <c r="E120" s="257"/>
      <c r="F120" s="257"/>
      <c r="G120" s="271"/>
    </row>
    <row r="121" spans="1:7" x14ac:dyDescent="0.25">
      <c r="A121" s="269"/>
      <c r="B121" s="271"/>
      <c r="C121" s="257"/>
      <c r="D121" s="257"/>
      <c r="E121" s="257"/>
      <c r="F121" s="257"/>
      <c r="G121" s="271"/>
    </row>
    <row r="122" spans="1:7" x14ac:dyDescent="0.25">
      <c r="A122" s="269"/>
      <c r="B122" s="271"/>
      <c r="C122" s="257"/>
      <c r="D122" s="257"/>
      <c r="E122" s="257"/>
      <c r="F122" s="257"/>
      <c r="G122" s="271"/>
    </row>
    <row r="123" spans="1:7" x14ac:dyDescent="0.25">
      <c r="A123" s="269"/>
      <c r="B123" s="271"/>
      <c r="C123" s="257"/>
      <c r="D123" s="257"/>
      <c r="E123" s="257"/>
      <c r="F123" s="257"/>
      <c r="G123" s="271"/>
    </row>
    <row r="124" spans="1:7" x14ac:dyDescent="0.25">
      <c r="A124" s="269"/>
      <c r="B124" s="271"/>
      <c r="C124" s="257"/>
      <c r="D124" s="257"/>
      <c r="E124" s="257"/>
      <c r="F124" s="257"/>
      <c r="G124" s="271"/>
    </row>
    <row r="125" spans="1:7" x14ac:dyDescent="0.25">
      <c r="A125" s="269"/>
      <c r="B125" s="271"/>
      <c r="C125" s="257"/>
      <c r="D125" s="257"/>
      <c r="E125" s="257"/>
      <c r="F125" s="257"/>
      <c r="G125" s="271"/>
    </row>
    <row r="126" spans="1:7" x14ac:dyDescent="0.25">
      <c r="A126" s="269"/>
      <c r="B126" s="271"/>
      <c r="C126" s="257"/>
      <c r="D126" s="257"/>
      <c r="E126" s="257"/>
      <c r="F126" s="257"/>
      <c r="G126" s="271"/>
    </row>
    <row r="127" spans="1:7" x14ac:dyDescent="0.25">
      <c r="A127" s="269"/>
      <c r="B127" s="271"/>
      <c r="C127" s="257"/>
      <c r="D127" s="257"/>
      <c r="E127" s="257"/>
      <c r="F127" s="257"/>
      <c r="G127" s="271"/>
    </row>
    <row r="128" spans="1:7" x14ac:dyDescent="0.25">
      <c r="A128" s="269"/>
      <c r="B128" s="271"/>
      <c r="C128" s="257"/>
      <c r="D128" s="257"/>
      <c r="E128" s="257"/>
      <c r="F128" s="257"/>
      <c r="G128" s="271"/>
    </row>
    <row r="129" spans="1:7" x14ac:dyDescent="0.25">
      <c r="A129" s="269"/>
      <c r="B129" s="271"/>
      <c r="C129" s="257"/>
      <c r="D129" s="257"/>
      <c r="E129" s="257"/>
      <c r="F129" s="257"/>
      <c r="G129" s="271"/>
    </row>
    <row r="130" spans="1:7" x14ac:dyDescent="0.25">
      <c r="A130" s="269"/>
      <c r="B130" s="271"/>
      <c r="C130" s="257"/>
      <c r="D130" s="257"/>
      <c r="E130" s="257"/>
      <c r="F130" s="257"/>
      <c r="G130" s="271"/>
    </row>
    <row r="131" spans="1:7" x14ac:dyDescent="0.25">
      <c r="A131" s="269"/>
      <c r="B131" s="271"/>
      <c r="C131" s="257"/>
      <c r="D131" s="257"/>
      <c r="E131" s="257"/>
      <c r="F131" s="257"/>
      <c r="G131" s="271"/>
    </row>
    <row r="132" spans="1:7" x14ac:dyDescent="0.25">
      <c r="A132" s="269"/>
      <c r="B132" s="271"/>
      <c r="C132" s="257"/>
      <c r="D132" s="257"/>
      <c r="E132" s="257"/>
      <c r="F132" s="257"/>
      <c r="G132" s="271"/>
    </row>
    <row r="133" spans="1:7" x14ac:dyDescent="0.25">
      <c r="A133" s="269"/>
      <c r="B133" s="271"/>
      <c r="C133" s="257"/>
      <c r="D133" s="257"/>
      <c r="E133" s="257"/>
      <c r="F133" s="257"/>
      <c r="G133" s="271"/>
    </row>
    <row r="134" spans="1:7" x14ac:dyDescent="0.25">
      <c r="A134" s="269"/>
      <c r="B134" s="271"/>
      <c r="C134" s="257"/>
      <c r="D134" s="257"/>
      <c r="E134" s="257"/>
      <c r="F134" s="257"/>
      <c r="G134" s="271"/>
    </row>
    <row r="135" spans="1:7" x14ac:dyDescent="0.25">
      <c r="A135" s="269"/>
      <c r="B135" s="271"/>
      <c r="C135" s="257"/>
      <c r="D135" s="257"/>
      <c r="E135" s="257"/>
      <c r="F135" s="257"/>
      <c r="G135" s="271"/>
    </row>
    <row r="136" spans="1:7" x14ac:dyDescent="0.25">
      <c r="A136" s="269"/>
      <c r="B136" s="271"/>
      <c r="C136" s="257"/>
      <c r="D136" s="257"/>
      <c r="E136" s="257"/>
      <c r="F136" s="257"/>
      <c r="G136" s="271"/>
    </row>
    <row r="137" spans="1:7" x14ac:dyDescent="0.25">
      <c r="A137" s="269"/>
      <c r="B137" s="271"/>
      <c r="C137" s="257"/>
      <c r="D137" s="257"/>
      <c r="E137" s="257"/>
      <c r="F137" s="257"/>
      <c r="G137" s="271"/>
    </row>
    <row r="138" spans="1:7" x14ac:dyDescent="0.25">
      <c r="A138" s="269"/>
      <c r="B138" s="271"/>
      <c r="C138" s="257"/>
      <c r="D138" s="257"/>
      <c r="E138" s="257"/>
      <c r="F138" s="257"/>
      <c r="G138" s="271"/>
    </row>
    <row r="139" spans="1:7" x14ac:dyDescent="0.25">
      <c r="A139" s="269"/>
      <c r="B139" s="271"/>
      <c r="C139" s="257"/>
      <c r="D139" s="257"/>
      <c r="E139" s="257"/>
      <c r="F139" s="257"/>
      <c r="G139" s="271"/>
    </row>
    <row r="140" spans="1:7" x14ac:dyDescent="0.25">
      <c r="A140" s="293"/>
      <c r="B140" s="293"/>
      <c r="C140" s="293"/>
      <c r="D140" s="293"/>
      <c r="E140" s="293"/>
      <c r="F140" s="293"/>
      <c r="G140" s="293"/>
    </row>
    <row r="141" spans="1:7" x14ac:dyDescent="0.25">
      <c r="A141" s="269"/>
      <c r="B141" s="269"/>
      <c r="C141" s="257"/>
      <c r="D141" s="257"/>
      <c r="E141" s="306"/>
      <c r="F141" s="257"/>
      <c r="G141" s="271"/>
    </row>
    <row r="142" spans="1:7" x14ac:dyDescent="0.25">
      <c r="A142" s="269"/>
      <c r="B142" s="269"/>
      <c r="C142" s="257"/>
      <c r="D142" s="257"/>
      <c r="E142" s="306"/>
      <c r="F142" s="257"/>
      <c r="G142" s="271"/>
    </row>
    <row r="143" spans="1:7" x14ac:dyDescent="0.25">
      <c r="A143" s="269"/>
      <c r="B143" s="269"/>
      <c r="C143" s="257"/>
      <c r="D143" s="257"/>
      <c r="E143" s="306"/>
      <c r="F143" s="257"/>
      <c r="G143" s="271"/>
    </row>
    <row r="144" spans="1:7" x14ac:dyDescent="0.25">
      <c r="A144" s="269"/>
      <c r="B144" s="269"/>
      <c r="C144" s="257"/>
      <c r="D144" s="257"/>
      <c r="E144" s="306"/>
      <c r="F144" s="257"/>
      <c r="G144" s="271"/>
    </row>
    <row r="145" spans="1:7" x14ac:dyDescent="0.25">
      <c r="A145" s="269"/>
      <c r="B145" s="269"/>
      <c r="C145" s="257"/>
      <c r="D145" s="257"/>
      <c r="E145" s="306"/>
      <c r="F145" s="257"/>
      <c r="G145" s="271"/>
    </row>
    <row r="146" spans="1:7" x14ac:dyDescent="0.25">
      <c r="A146" s="269"/>
      <c r="B146" s="269"/>
      <c r="C146" s="257"/>
      <c r="D146" s="257"/>
      <c r="E146" s="306"/>
      <c r="F146" s="257"/>
      <c r="G146" s="271"/>
    </row>
    <row r="147" spans="1:7" x14ac:dyDescent="0.25">
      <c r="A147" s="269"/>
      <c r="B147" s="269"/>
      <c r="C147" s="257"/>
      <c r="D147" s="257"/>
      <c r="E147" s="306"/>
      <c r="F147" s="257"/>
      <c r="G147" s="271"/>
    </row>
    <row r="148" spans="1:7" x14ac:dyDescent="0.25">
      <c r="A148" s="269"/>
      <c r="B148" s="269"/>
      <c r="C148" s="257"/>
      <c r="D148" s="257"/>
      <c r="E148" s="306"/>
      <c r="F148" s="257"/>
      <c r="G148" s="271"/>
    </row>
    <row r="149" spans="1:7" x14ac:dyDescent="0.25">
      <c r="A149" s="269"/>
      <c r="B149" s="269"/>
      <c r="C149" s="257"/>
      <c r="D149" s="257"/>
      <c r="E149" s="306"/>
      <c r="F149" s="257"/>
      <c r="G149" s="271"/>
    </row>
    <row r="150" spans="1:7" x14ac:dyDescent="0.25">
      <c r="A150" s="293"/>
      <c r="B150" s="293"/>
      <c r="C150" s="293"/>
      <c r="D150" s="293"/>
      <c r="E150" s="293"/>
      <c r="F150" s="293"/>
      <c r="G150" s="293"/>
    </row>
    <row r="151" spans="1:7" x14ac:dyDescent="0.25">
      <c r="A151" s="269"/>
      <c r="B151" s="269"/>
      <c r="C151" s="257"/>
      <c r="D151" s="257"/>
      <c r="E151" s="306"/>
      <c r="F151" s="257"/>
      <c r="G151" s="271"/>
    </row>
    <row r="152" spans="1:7" x14ac:dyDescent="0.25">
      <c r="A152" s="269"/>
      <c r="B152" s="269"/>
      <c r="C152" s="257"/>
      <c r="D152" s="257"/>
      <c r="E152" s="306"/>
      <c r="F152" s="257"/>
      <c r="G152" s="271"/>
    </row>
    <row r="153" spans="1:7" x14ac:dyDescent="0.25">
      <c r="A153" s="269"/>
      <c r="B153" s="269"/>
      <c r="C153" s="257"/>
      <c r="D153" s="257"/>
      <c r="E153" s="306"/>
      <c r="F153" s="257"/>
      <c r="G153" s="271"/>
    </row>
    <row r="154" spans="1:7" x14ac:dyDescent="0.25">
      <c r="A154" s="269"/>
      <c r="B154" s="269"/>
      <c r="C154" s="269"/>
      <c r="D154" s="269"/>
      <c r="E154" s="268"/>
      <c r="F154" s="269"/>
      <c r="G154" s="271"/>
    </row>
    <row r="155" spans="1:7" x14ac:dyDescent="0.25">
      <c r="A155" s="269"/>
      <c r="B155" s="269"/>
      <c r="C155" s="269"/>
      <c r="D155" s="269"/>
      <c r="E155" s="268"/>
      <c r="F155" s="269"/>
      <c r="G155" s="271"/>
    </row>
    <row r="156" spans="1:7" x14ac:dyDescent="0.25">
      <c r="A156" s="269"/>
      <c r="B156" s="269"/>
      <c r="C156" s="269"/>
      <c r="D156" s="269"/>
      <c r="E156" s="268"/>
      <c r="F156" s="269"/>
      <c r="G156" s="271"/>
    </row>
    <row r="157" spans="1:7" x14ac:dyDescent="0.25">
      <c r="A157" s="269"/>
      <c r="B157" s="269"/>
      <c r="C157" s="269"/>
      <c r="D157" s="269"/>
      <c r="E157" s="268"/>
      <c r="F157" s="269"/>
      <c r="G157" s="271"/>
    </row>
    <row r="158" spans="1:7" x14ac:dyDescent="0.25">
      <c r="A158" s="269"/>
      <c r="B158" s="269"/>
      <c r="C158" s="269"/>
      <c r="D158" s="269"/>
      <c r="E158" s="268"/>
      <c r="F158" s="269"/>
      <c r="G158" s="271"/>
    </row>
    <row r="159" spans="1:7" x14ac:dyDescent="0.25">
      <c r="A159" s="269"/>
      <c r="B159" s="269"/>
      <c r="C159" s="269"/>
      <c r="D159" s="269"/>
      <c r="E159" s="268"/>
      <c r="F159" s="269"/>
      <c r="G159" s="271"/>
    </row>
    <row r="160" spans="1:7" x14ac:dyDescent="0.25">
      <c r="A160" s="293"/>
      <c r="B160" s="293"/>
      <c r="C160" s="293"/>
      <c r="D160" s="293"/>
      <c r="E160" s="293"/>
      <c r="F160" s="293"/>
      <c r="G160" s="293"/>
    </row>
    <row r="161" spans="1:7" x14ac:dyDescent="0.25">
      <c r="A161" s="269"/>
      <c r="B161" s="307"/>
      <c r="C161" s="257"/>
      <c r="D161" s="257"/>
      <c r="E161" s="306"/>
      <c r="F161" s="257"/>
      <c r="G161" s="271"/>
    </row>
    <row r="162" spans="1:7" x14ac:dyDescent="0.25">
      <c r="A162" s="269"/>
      <c r="B162" s="307"/>
      <c r="C162" s="257"/>
      <c r="D162" s="257"/>
      <c r="E162" s="306"/>
      <c r="F162" s="257"/>
      <c r="G162" s="271"/>
    </row>
    <row r="163" spans="1:7" x14ac:dyDescent="0.25">
      <c r="A163" s="269"/>
      <c r="B163" s="307"/>
      <c r="C163" s="257"/>
      <c r="D163" s="257"/>
      <c r="E163" s="257"/>
      <c r="F163" s="257"/>
      <c r="G163" s="271"/>
    </row>
    <row r="164" spans="1:7" x14ac:dyDescent="0.25">
      <c r="A164" s="269"/>
      <c r="B164" s="307"/>
      <c r="C164" s="257"/>
      <c r="D164" s="257"/>
      <c r="E164" s="257"/>
      <c r="F164" s="257"/>
      <c r="G164" s="271"/>
    </row>
    <row r="165" spans="1:7" x14ac:dyDescent="0.25">
      <c r="A165" s="269"/>
      <c r="B165" s="307"/>
      <c r="C165" s="257"/>
      <c r="D165" s="257"/>
      <c r="E165" s="257"/>
      <c r="F165" s="257"/>
      <c r="G165" s="271"/>
    </row>
    <row r="166" spans="1:7" x14ac:dyDescent="0.25">
      <c r="A166" s="269"/>
      <c r="B166" s="295"/>
      <c r="C166" s="257"/>
      <c r="D166" s="257"/>
      <c r="E166" s="257"/>
      <c r="F166" s="257"/>
      <c r="G166" s="271"/>
    </row>
    <row r="167" spans="1:7" x14ac:dyDescent="0.25">
      <c r="A167" s="269"/>
      <c r="B167" s="295"/>
      <c r="C167" s="257"/>
      <c r="D167" s="257"/>
      <c r="E167" s="257"/>
      <c r="F167" s="257"/>
      <c r="G167" s="271"/>
    </row>
    <row r="168" spans="1:7" x14ac:dyDescent="0.25">
      <c r="A168" s="269"/>
      <c r="B168" s="307"/>
      <c r="C168" s="257"/>
      <c r="D168" s="257"/>
      <c r="E168" s="257"/>
      <c r="F168" s="257"/>
      <c r="G168" s="271"/>
    </row>
    <row r="169" spans="1:7" x14ac:dyDescent="0.25">
      <c r="A169" s="269"/>
      <c r="B169" s="307"/>
      <c r="C169" s="257"/>
      <c r="D169" s="257"/>
      <c r="E169" s="257"/>
      <c r="F169" s="257"/>
      <c r="G169" s="271"/>
    </row>
    <row r="170" spans="1:7" x14ac:dyDescent="0.25">
      <c r="A170" s="293"/>
      <c r="B170" s="293"/>
      <c r="C170" s="293"/>
      <c r="D170" s="293"/>
      <c r="E170" s="293"/>
      <c r="F170" s="293"/>
      <c r="G170" s="293"/>
    </row>
    <row r="171" spans="1:7" x14ac:dyDescent="0.25">
      <c r="A171" s="269"/>
      <c r="B171" s="269"/>
      <c r="C171" s="257"/>
      <c r="D171" s="257"/>
      <c r="E171" s="306"/>
      <c r="F171" s="257"/>
      <c r="G171" s="271"/>
    </row>
    <row r="172" spans="1:7" x14ac:dyDescent="0.25">
      <c r="A172" s="269"/>
      <c r="B172" s="308"/>
      <c r="C172" s="257"/>
      <c r="D172" s="257"/>
      <c r="E172" s="306"/>
      <c r="F172" s="257"/>
      <c r="G172" s="271"/>
    </row>
    <row r="173" spans="1:7" x14ac:dyDescent="0.25">
      <c r="A173" s="269"/>
      <c r="B173" s="308"/>
      <c r="C173" s="257"/>
      <c r="D173" s="257"/>
      <c r="E173" s="306"/>
      <c r="F173" s="257"/>
      <c r="G173" s="271"/>
    </row>
    <row r="174" spans="1:7" x14ac:dyDescent="0.25">
      <c r="A174" s="269"/>
      <c r="B174" s="308"/>
      <c r="C174" s="257"/>
      <c r="D174" s="257"/>
      <c r="E174" s="306"/>
      <c r="F174" s="257"/>
      <c r="G174" s="271"/>
    </row>
    <row r="175" spans="1:7" x14ac:dyDescent="0.25">
      <c r="A175" s="269"/>
      <c r="B175" s="308"/>
      <c r="C175" s="257"/>
      <c r="D175" s="257"/>
      <c r="E175" s="306"/>
      <c r="F175" s="257"/>
      <c r="G175" s="271"/>
    </row>
    <row r="176" spans="1:7" x14ac:dyDescent="0.25">
      <c r="A176" s="269"/>
      <c r="B176" s="271"/>
      <c r="C176" s="271"/>
      <c r="D176" s="271"/>
      <c r="E176" s="271"/>
      <c r="F176" s="271"/>
      <c r="G176" s="271"/>
    </row>
    <row r="177" spans="1:7" x14ac:dyDescent="0.25">
      <c r="A177" s="269"/>
      <c r="B177" s="271"/>
      <c r="C177" s="271"/>
      <c r="D177" s="271"/>
      <c r="E177" s="271"/>
      <c r="F177" s="271"/>
      <c r="G177" s="271"/>
    </row>
    <row r="178" spans="1:7" x14ac:dyDescent="0.25">
      <c r="A178" s="269"/>
      <c r="B178" s="271"/>
      <c r="C178" s="271"/>
      <c r="D178" s="271"/>
      <c r="E178" s="271"/>
      <c r="F178" s="271"/>
      <c r="G178" s="271"/>
    </row>
    <row r="179" spans="1:7" ht="18.75" x14ac:dyDescent="0.25">
      <c r="A179" s="309"/>
      <c r="B179" s="310"/>
      <c r="C179" s="311"/>
      <c r="D179" s="311"/>
      <c r="E179" s="311"/>
      <c r="F179" s="311"/>
      <c r="G179" s="311"/>
    </row>
    <row r="180" spans="1:7" x14ac:dyDescent="0.25">
      <c r="A180" s="293"/>
      <c r="B180" s="293"/>
      <c r="C180" s="293"/>
      <c r="D180" s="293"/>
      <c r="E180" s="293"/>
      <c r="F180" s="293"/>
      <c r="G180" s="293"/>
    </row>
    <row r="181" spans="1:7" x14ac:dyDescent="0.25">
      <c r="A181" s="269"/>
      <c r="B181" s="271"/>
      <c r="C181" s="303"/>
      <c r="D181" s="269"/>
      <c r="E181" s="270"/>
      <c r="F181" s="279"/>
      <c r="G181" s="279"/>
    </row>
    <row r="182" spans="1:7" x14ac:dyDescent="0.25">
      <c r="A182" s="270"/>
      <c r="B182" s="312"/>
      <c r="C182" s="270"/>
      <c r="D182" s="270"/>
      <c r="E182" s="270"/>
      <c r="F182" s="279"/>
      <c r="G182" s="279"/>
    </row>
    <row r="183" spans="1:7" x14ac:dyDescent="0.25">
      <c r="A183" s="269"/>
      <c r="B183" s="271"/>
      <c r="C183" s="270"/>
      <c r="D183" s="270"/>
      <c r="E183" s="270"/>
      <c r="F183" s="279"/>
      <c r="G183" s="279"/>
    </row>
    <row r="184" spans="1:7" x14ac:dyDescent="0.25">
      <c r="A184" s="269"/>
      <c r="B184" s="271"/>
      <c r="C184" s="303"/>
      <c r="D184" s="313"/>
      <c r="E184" s="270"/>
      <c r="F184" s="258"/>
      <c r="G184" s="258"/>
    </row>
    <row r="185" spans="1:7" x14ac:dyDescent="0.25">
      <c r="A185" s="269"/>
      <c r="B185" s="271"/>
      <c r="C185" s="303"/>
      <c r="D185" s="313"/>
      <c r="E185" s="270"/>
      <c r="F185" s="258"/>
      <c r="G185" s="258"/>
    </row>
    <row r="186" spans="1:7" x14ac:dyDescent="0.25">
      <c r="A186" s="269"/>
      <c r="B186" s="271"/>
      <c r="C186" s="303"/>
      <c r="D186" s="313"/>
      <c r="E186" s="270"/>
      <c r="F186" s="258"/>
      <c r="G186" s="258"/>
    </row>
    <row r="187" spans="1:7" x14ac:dyDescent="0.25">
      <c r="A187" s="269"/>
      <c r="B187" s="271"/>
      <c r="C187" s="303"/>
      <c r="D187" s="313"/>
      <c r="E187" s="270"/>
      <c r="F187" s="258"/>
      <c r="G187" s="258"/>
    </row>
    <row r="188" spans="1:7" x14ac:dyDescent="0.25">
      <c r="A188" s="269"/>
      <c r="B188" s="271"/>
      <c r="C188" s="303"/>
      <c r="D188" s="313"/>
      <c r="E188" s="270"/>
      <c r="F188" s="258"/>
      <c r="G188" s="258"/>
    </row>
    <row r="189" spans="1:7" x14ac:dyDescent="0.25">
      <c r="A189" s="269"/>
      <c r="B189" s="271"/>
      <c r="C189" s="303"/>
      <c r="D189" s="313"/>
      <c r="E189" s="270"/>
      <c r="F189" s="258"/>
      <c r="G189" s="258"/>
    </row>
    <row r="190" spans="1:7" x14ac:dyDescent="0.25">
      <c r="A190" s="269"/>
      <c r="B190" s="271"/>
      <c r="C190" s="303"/>
      <c r="D190" s="313"/>
      <c r="E190" s="270"/>
      <c r="F190" s="258"/>
      <c r="G190" s="258"/>
    </row>
    <row r="191" spans="1:7" x14ac:dyDescent="0.25">
      <c r="A191" s="269"/>
      <c r="B191" s="271"/>
      <c r="C191" s="303"/>
      <c r="D191" s="313"/>
      <c r="E191" s="270"/>
      <c r="F191" s="258"/>
      <c r="G191" s="258"/>
    </row>
    <row r="192" spans="1:7" x14ac:dyDescent="0.25">
      <c r="A192" s="269"/>
      <c r="B192" s="271"/>
      <c r="C192" s="303"/>
      <c r="D192" s="313"/>
      <c r="E192" s="270"/>
      <c r="F192" s="258"/>
      <c r="G192" s="258"/>
    </row>
    <row r="193" spans="1:7" x14ac:dyDescent="0.25">
      <c r="A193" s="269"/>
      <c r="B193" s="271"/>
      <c r="C193" s="303"/>
      <c r="D193" s="313"/>
      <c r="E193" s="271"/>
      <c r="F193" s="258"/>
      <c r="G193" s="258"/>
    </row>
    <row r="194" spans="1:7" x14ac:dyDescent="0.25">
      <c r="A194" s="269"/>
      <c r="B194" s="271"/>
      <c r="C194" s="303"/>
      <c r="D194" s="313"/>
      <c r="E194" s="271"/>
      <c r="F194" s="258"/>
      <c r="G194" s="258"/>
    </row>
    <row r="195" spans="1:7" x14ac:dyDescent="0.25">
      <c r="A195" s="269"/>
      <c r="B195" s="271"/>
      <c r="C195" s="303"/>
      <c r="D195" s="313"/>
      <c r="E195" s="271"/>
      <c r="F195" s="258"/>
      <c r="G195" s="258"/>
    </row>
    <row r="196" spans="1:7" x14ac:dyDescent="0.25">
      <c r="A196" s="269"/>
      <c r="B196" s="271"/>
      <c r="C196" s="303"/>
      <c r="D196" s="313"/>
      <c r="E196" s="271"/>
      <c r="F196" s="258"/>
      <c r="G196" s="258"/>
    </row>
    <row r="197" spans="1:7" x14ac:dyDescent="0.25">
      <c r="A197" s="269"/>
      <c r="B197" s="271"/>
      <c r="C197" s="303"/>
      <c r="D197" s="313"/>
      <c r="E197" s="271"/>
      <c r="F197" s="258"/>
      <c r="G197" s="258"/>
    </row>
    <row r="198" spans="1:7" x14ac:dyDescent="0.25">
      <c r="A198" s="269"/>
      <c r="B198" s="271"/>
      <c r="C198" s="303"/>
      <c r="D198" s="313"/>
      <c r="E198" s="271"/>
      <c r="F198" s="258"/>
      <c r="G198" s="258"/>
    </row>
    <row r="199" spans="1:7" x14ac:dyDescent="0.25">
      <c r="A199" s="269"/>
      <c r="B199" s="271"/>
      <c r="C199" s="303"/>
      <c r="D199" s="313"/>
      <c r="E199" s="269"/>
      <c r="F199" s="258"/>
      <c r="G199" s="258"/>
    </row>
    <row r="200" spans="1:7" x14ac:dyDescent="0.25">
      <c r="A200" s="269"/>
      <c r="B200" s="271"/>
      <c r="C200" s="303"/>
      <c r="D200" s="313"/>
      <c r="E200" s="314"/>
      <c r="F200" s="258"/>
      <c r="G200" s="258"/>
    </row>
    <row r="201" spans="1:7" x14ac:dyDescent="0.25">
      <c r="A201" s="269"/>
      <c r="B201" s="271"/>
      <c r="C201" s="303"/>
      <c r="D201" s="313"/>
      <c r="E201" s="314"/>
      <c r="F201" s="258"/>
      <c r="G201" s="258"/>
    </row>
    <row r="202" spans="1:7" x14ac:dyDescent="0.25">
      <c r="A202" s="269"/>
      <c r="B202" s="271"/>
      <c r="C202" s="303"/>
      <c r="D202" s="313"/>
      <c r="E202" s="314"/>
      <c r="F202" s="258"/>
      <c r="G202" s="258"/>
    </row>
    <row r="203" spans="1:7" x14ac:dyDescent="0.25">
      <c r="A203" s="269"/>
      <c r="B203" s="271"/>
      <c r="C203" s="303"/>
      <c r="D203" s="313"/>
      <c r="E203" s="314"/>
      <c r="F203" s="258"/>
      <c r="G203" s="258"/>
    </row>
    <row r="204" spans="1:7" x14ac:dyDescent="0.25">
      <c r="A204" s="269"/>
      <c r="B204" s="271"/>
      <c r="C204" s="303"/>
      <c r="D204" s="313"/>
      <c r="E204" s="314"/>
      <c r="F204" s="258"/>
      <c r="G204" s="258"/>
    </row>
    <row r="205" spans="1:7" x14ac:dyDescent="0.25">
      <c r="A205" s="269"/>
      <c r="B205" s="271"/>
      <c r="C205" s="303"/>
      <c r="D205" s="313"/>
      <c r="E205" s="314"/>
      <c r="F205" s="258"/>
      <c r="G205" s="258"/>
    </row>
    <row r="206" spans="1:7" x14ac:dyDescent="0.25">
      <c r="A206" s="269"/>
      <c r="B206" s="271"/>
      <c r="C206" s="303"/>
      <c r="D206" s="313"/>
      <c r="E206" s="314"/>
      <c r="F206" s="258"/>
      <c r="G206" s="258"/>
    </row>
    <row r="207" spans="1:7" x14ac:dyDescent="0.25">
      <c r="A207" s="269"/>
      <c r="B207" s="271"/>
      <c r="C207" s="303"/>
      <c r="D207" s="313"/>
      <c r="E207" s="314"/>
      <c r="F207" s="258"/>
      <c r="G207" s="258"/>
    </row>
    <row r="208" spans="1:7" x14ac:dyDescent="0.25">
      <c r="A208" s="269"/>
      <c r="B208" s="315"/>
      <c r="C208" s="316"/>
      <c r="D208" s="317"/>
      <c r="E208" s="314"/>
      <c r="F208" s="318"/>
      <c r="G208" s="318"/>
    </row>
    <row r="209" spans="1:7" x14ac:dyDescent="0.25">
      <c r="A209" s="293"/>
      <c r="B209" s="293"/>
      <c r="C209" s="293"/>
      <c r="D209" s="293"/>
      <c r="E209" s="293"/>
      <c r="F209" s="293"/>
      <c r="G209" s="293"/>
    </row>
    <row r="210" spans="1:7" x14ac:dyDescent="0.25">
      <c r="A210" s="269"/>
      <c r="B210" s="269"/>
      <c r="C210" s="257"/>
      <c r="D210" s="269"/>
      <c r="E210" s="269"/>
      <c r="F210" s="298"/>
      <c r="G210" s="298"/>
    </row>
    <row r="211" spans="1:7" x14ac:dyDescent="0.25">
      <c r="A211" s="269"/>
      <c r="B211" s="269"/>
      <c r="C211" s="269"/>
      <c r="D211" s="269"/>
      <c r="E211" s="269"/>
      <c r="F211" s="298"/>
      <c r="G211" s="298"/>
    </row>
    <row r="212" spans="1:7" x14ac:dyDescent="0.25">
      <c r="A212" s="269"/>
      <c r="B212" s="271"/>
      <c r="C212" s="269"/>
      <c r="D212" s="269"/>
      <c r="E212" s="269"/>
      <c r="F212" s="298"/>
      <c r="G212" s="298"/>
    </row>
    <row r="213" spans="1:7" x14ac:dyDescent="0.25">
      <c r="A213" s="269"/>
      <c r="B213" s="269"/>
      <c r="C213" s="303"/>
      <c r="D213" s="313"/>
      <c r="E213" s="269"/>
      <c r="F213" s="258"/>
      <c r="G213" s="258"/>
    </row>
    <row r="214" spans="1:7" x14ac:dyDescent="0.25">
      <c r="A214" s="269"/>
      <c r="B214" s="269"/>
      <c r="C214" s="303"/>
      <c r="D214" s="313"/>
      <c r="E214" s="269"/>
      <c r="F214" s="258"/>
      <c r="G214" s="258"/>
    </row>
    <row r="215" spans="1:7" x14ac:dyDescent="0.25">
      <c r="A215" s="269"/>
      <c r="B215" s="269"/>
      <c r="C215" s="303"/>
      <c r="D215" s="313"/>
      <c r="E215" s="269"/>
      <c r="F215" s="258"/>
      <c r="G215" s="258"/>
    </row>
    <row r="216" spans="1:7" x14ac:dyDescent="0.25">
      <c r="A216" s="269"/>
      <c r="B216" s="269"/>
      <c r="C216" s="303"/>
      <c r="D216" s="313"/>
      <c r="E216" s="269"/>
      <c r="F216" s="258"/>
      <c r="G216" s="258"/>
    </row>
    <row r="217" spans="1:7" x14ac:dyDescent="0.25">
      <c r="A217" s="269"/>
      <c r="B217" s="269"/>
      <c r="C217" s="303"/>
      <c r="D217" s="313"/>
      <c r="E217" s="269"/>
      <c r="F217" s="258"/>
      <c r="G217" s="258"/>
    </row>
    <row r="218" spans="1:7" x14ac:dyDescent="0.25">
      <c r="A218" s="269"/>
      <c r="B218" s="269"/>
      <c r="C218" s="303"/>
      <c r="D218" s="313"/>
      <c r="E218" s="269"/>
      <c r="F218" s="258"/>
      <c r="G218" s="258"/>
    </row>
    <row r="219" spans="1:7" x14ac:dyDescent="0.25">
      <c r="A219" s="269"/>
      <c r="B219" s="269"/>
      <c r="C219" s="303"/>
      <c r="D219" s="313"/>
      <c r="E219" s="269"/>
      <c r="F219" s="258"/>
      <c r="G219" s="258"/>
    </row>
    <row r="220" spans="1:7" x14ac:dyDescent="0.25">
      <c r="A220" s="269"/>
      <c r="B220" s="269"/>
      <c r="C220" s="303"/>
      <c r="D220" s="313"/>
      <c r="E220" s="269"/>
      <c r="F220" s="258"/>
      <c r="G220" s="258"/>
    </row>
    <row r="221" spans="1:7" x14ac:dyDescent="0.25">
      <c r="A221" s="269"/>
      <c r="B221" s="315"/>
      <c r="C221" s="303"/>
      <c r="D221" s="313"/>
      <c r="E221" s="269"/>
      <c r="F221" s="258"/>
      <c r="G221" s="258"/>
    </row>
    <row r="222" spans="1:7" x14ac:dyDescent="0.25">
      <c r="A222" s="269"/>
      <c r="B222" s="299"/>
      <c r="C222" s="303"/>
      <c r="D222" s="313"/>
      <c r="E222" s="269"/>
      <c r="F222" s="258"/>
      <c r="G222" s="258"/>
    </row>
    <row r="223" spans="1:7" x14ac:dyDescent="0.25">
      <c r="A223" s="269"/>
      <c r="B223" s="299"/>
      <c r="C223" s="303"/>
      <c r="D223" s="313"/>
      <c r="E223" s="269"/>
      <c r="F223" s="258"/>
      <c r="G223" s="258"/>
    </row>
    <row r="224" spans="1:7" x14ac:dyDescent="0.25">
      <c r="A224" s="269"/>
      <c r="B224" s="299"/>
      <c r="C224" s="303"/>
      <c r="D224" s="313"/>
      <c r="E224" s="269"/>
      <c r="F224" s="258"/>
      <c r="G224" s="258"/>
    </row>
    <row r="225" spans="1:7" x14ac:dyDescent="0.25">
      <c r="A225" s="269"/>
      <c r="B225" s="299"/>
      <c r="C225" s="303"/>
      <c r="D225" s="313"/>
      <c r="E225" s="269"/>
      <c r="F225" s="258"/>
      <c r="G225" s="258"/>
    </row>
    <row r="226" spans="1:7" x14ac:dyDescent="0.25">
      <c r="A226" s="269"/>
      <c r="B226" s="299"/>
      <c r="C226" s="303"/>
      <c r="D226" s="313"/>
      <c r="E226" s="269"/>
      <c r="F226" s="258"/>
      <c r="G226" s="258"/>
    </row>
    <row r="227" spans="1:7" x14ac:dyDescent="0.25">
      <c r="A227" s="269"/>
      <c r="B227" s="299"/>
      <c r="C227" s="303"/>
      <c r="D227" s="313"/>
      <c r="E227" s="269"/>
      <c r="F227" s="258"/>
      <c r="G227" s="258"/>
    </row>
    <row r="228" spans="1:7" x14ac:dyDescent="0.25">
      <c r="A228" s="269"/>
      <c r="B228" s="299"/>
      <c r="C228" s="269"/>
      <c r="D228" s="269"/>
      <c r="E228" s="269"/>
      <c r="F228" s="258"/>
      <c r="G228" s="258"/>
    </row>
    <row r="229" spans="1:7" x14ac:dyDescent="0.25">
      <c r="A229" s="269"/>
      <c r="B229" s="299"/>
      <c r="C229" s="269"/>
      <c r="D229" s="269"/>
      <c r="E229" s="269"/>
      <c r="F229" s="258"/>
      <c r="G229" s="258"/>
    </row>
    <row r="230" spans="1:7" x14ac:dyDescent="0.25">
      <c r="A230" s="269"/>
      <c r="B230" s="299"/>
      <c r="C230" s="269"/>
      <c r="D230" s="269"/>
      <c r="E230" s="269"/>
      <c r="F230" s="258"/>
      <c r="G230" s="258"/>
    </row>
    <row r="231" spans="1:7" x14ac:dyDescent="0.25">
      <c r="A231" s="293"/>
      <c r="B231" s="293"/>
      <c r="C231" s="293"/>
      <c r="D231" s="293"/>
      <c r="E231" s="293"/>
      <c r="F231" s="293"/>
      <c r="G231" s="293"/>
    </row>
    <row r="232" spans="1:7" x14ac:dyDescent="0.25">
      <c r="A232" s="269"/>
      <c r="B232" s="269"/>
      <c r="C232" s="257"/>
      <c r="D232" s="269"/>
      <c r="E232" s="269"/>
      <c r="F232" s="298"/>
      <c r="G232" s="298"/>
    </row>
    <row r="233" spans="1:7" x14ac:dyDescent="0.25">
      <c r="A233" s="269"/>
      <c r="B233" s="269"/>
      <c r="C233" s="269"/>
      <c r="D233" s="269"/>
      <c r="E233" s="269"/>
      <c r="F233" s="298"/>
      <c r="G233" s="298"/>
    </row>
    <row r="234" spans="1:7" x14ac:dyDescent="0.25">
      <c r="A234" s="269"/>
      <c r="B234" s="271"/>
      <c r="C234" s="269"/>
      <c r="D234" s="269"/>
      <c r="E234" s="269"/>
      <c r="F234" s="298"/>
      <c r="G234" s="298"/>
    </row>
    <row r="235" spans="1:7" x14ac:dyDescent="0.25">
      <c r="A235" s="269"/>
      <c r="B235" s="269"/>
      <c r="C235" s="303"/>
      <c r="D235" s="313"/>
      <c r="E235" s="269"/>
      <c r="F235" s="258"/>
      <c r="G235" s="258"/>
    </row>
    <row r="236" spans="1:7" x14ac:dyDescent="0.25">
      <c r="A236" s="269"/>
      <c r="B236" s="269"/>
      <c r="C236" s="303"/>
      <c r="D236" s="313"/>
      <c r="E236" s="269"/>
      <c r="F236" s="258"/>
      <c r="G236" s="258"/>
    </row>
    <row r="237" spans="1:7" x14ac:dyDescent="0.25">
      <c r="A237" s="269"/>
      <c r="B237" s="269"/>
      <c r="C237" s="303"/>
      <c r="D237" s="313"/>
      <c r="E237" s="269"/>
      <c r="F237" s="258"/>
      <c r="G237" s="258"/>
    </row>
    <row r="238" spans="1:7" x14ac:dyDescent="0.25">
      <c r="A238" s="269"/>
      <c r="B238" s="269"/>
      <c r="C238" s="303"/>
      <c r="D238" s="313"/>
      <c r="E238" s="269"/>
      <c r="F238" s="258"/>
      <c r="G238" s="258"/>
    </row>
    <row r="239" spans="1:7" x14ac:dyDescent="0.25">
      <c r="A239" s="269"/>
      <c r="B239" s="269"/>
      <c r="C239" s="303"/>
      <c r="D239" s="313"/>
      <c r="E239" s="269"/>
      <c r="F239" s="258"/>
      <c r="G239" s="258"/>
    </row>
    <row r="240" spans="1:7" x14ac:dyDescent="0.25">
      <c r="A240" s="269"/>
      <c r="B240" s="269"/>
      <c r="C240" s="303"/>
      <c r="D240" s="313"/>
      <c r="E240" s="269"/>
      <c r="F240" s="258"/>
      <c r="G240" s="258"/>
    </row>
    <row r="241" spans="1:7" x14ac:dyDescent="0.25">
      <c r="A241" s="269"/>
      <c r="B241" s="269"/>
      <c r="C241" s="303"/>
      <c r="D241" s="313"/>
      <c r="E241" s="269"/>
      <c r="F241" s="258"/>
      <c r="G241" s="258"/>
    </row>
    <row r="242" spans="1:7" x14ac:dyDescent="0.25">
      <c r="A242" s="269"/>
      <c r="B242" s="269"/>
      <c r="C242" s="303"/>
      <c r="D242" s="313"/>
      <c r="E242" s="269"/>
      <c r="F242" s="258"/>
      <c r="G242" s="258"/>
    </row>
    <row r="243" spans="1:7" x14ac:dyDescent="0.25">
      <c r="A243" s="269"/>
      <c r="B243" s="315"/>
      <c r="C243" s="303"/>
      <c r="D243" s="313"/>
      <c r="E243" s="269"/>
      <c r="F243" s="258"/>
      <c r="G243" s="258"/>
    </row>
    <row r="244" spans="1:7" x14ac:dyDescent="0.25">
      <c r="A244" s="269"/>
      <c r="B244" s="299"/>
      <c r="C244" s="303"/>
      <c r="D244" s="313"/>
      <c r="E244" s="269"/>
      <c r="F244" s="258"/>
      <c r="G244" s="258"/>
    </row>
    <row r="245" spans="1:7" x14ac:dyDescent="0.25">
      <c r="A245" s="269"/>
      <c r="B245" s="299"/>
      <c r="C245" s="303"/>
      <c r="D245" s="313"/>
      <c r="E245" s="269"/>
      <c r="F245" s="258"/>
      <c r="G245" s="258"/>
    </row>
    <row r="246" spans="1:7" x14ac:dyDescent="0.25">
      <c r="A246" s="269"/>
      <c r="B246" s="299"/>
      <c r="C246" s="303"/>
      <c r="D246" s="313"/>
      <c r="E246" s="269"/>
      <c r="F246" s="258"/>
      <c r="G246" s="258"/>
    </row>
    <row r="247" spans="1:7" x14ac:dyDescent="0.25">
      <c r="A247" s="269"/>
      <c r="B247" s="299"/>
      <c r="C247" s="303"/>
      <c r="D247" s="313"/>
      <c r="E247" s="269"/>
      <c r="F247" s="258"/>
      <c r="G247" s="258"/>
    </row>
    <row r="248" spans="1:7" x14ac:dyDescent="0.25">
      <c r="A248" s="269"/>
      <c r="B248" s="299"/>
      <c r="C248" s="303"/>
      <c r="D248" s="313"/>
      <c r="E248" s="269"/>
      <c r="F248" s="258"/>
      <c r="G248" s="258"/>
    </row>
    <row r="249" spans="1:7" x14ac:dyDescent="0.25">
      <c r="A249" s="269"/>
      <c r="B249" s="299"/>
      <c r="C249" s="303"/>
      <c r="D249" s="313"/>
      <c r="E249" s="269"/>
      <c r="F249" s="258"/>
      <c r="G249" s="258"/>
    </row>
    <row r="250" spans="1:7" x14ac:dyDescent="0.25">
      <c r="A250" s="269"/>
      <c r="B250" s="299"/>
      <c r="C250" s="269"/>
      <c r="D250" s="269"/>
      <c r="E250" s="269"/>
      <c r="F250" s="319"/>
      <c r="G250" s="319"/>
    </row>
    <row r="251" spans="1:7" x14ac:dyDescent="0.25">
      <c r="A251" s="269"/>
      <c r="B251" s="299"/>
      <c r="C251" s="269"/>
      <c r="D251" s="269"/>
      <c r="E251" s="269"/>
      <c r="F251" s="319"/>
      <c r="G251" s="319"/>
    </row>
    <row r="252" spans="1:7" x14ac:dyDescent="0.25">
      <c r="A252" s="269"/>
      <c r="B252" s="299"/>
      <c r="C252" s="269"/>
      <c r="D252" s="269"/>
      <c r="E252" s="269"/>
      <c r="F252" s="319"/>
      <c r="G252" s="319"/>
    </row>
    <row r="253" spans="1:7" x14ac:dyDescent="0.25">
      <c r="A253" s="293"/>
      <c r="B253" s="293"/>
      <c r="C253" s="293"/>
      <c r="D253" s="293"/>
      <c r="E253" s="293"/>
      <c r="F253" s="293"/>
      <c r="G253" s="293"/>
    </row>
    <row r="254" spans="1:7" x14ac:dyDescent="0.25">
      <c r="A254" s="269"/>
      <c r="B254" s="269"/>
      <c r="C254" s="257"/>
      <c r="D254" s="269"/>
      <c r="E254" s="314"/>
      <c r="F254" s="314"/>
      <c r="G254" s="314"/>
    </row>
    <row r="255" spans="1:7" x14ac:dyDescent="0.25">
      <c r="A255" s="269"/>
      <c r="B255" s="269"/>
      <c r="C255" s="257"/>
      <c r="D255" s="269"/>
      <c r="E255" s="314"/>
      <c r="F255" s="314"/>
      <c r="G255" s="268"/>
    </row>
    <row r="256" spans="1:7" x14ac:dyDescent="0.25">
      <c r="A256" s="269"/>
      <c r="B256" s="269"/>
      <c r="C256" s="257"/>
      <c r="D256" s="269"/>
      <c r="E256" s="314"/>
      <c r="F256" s="314"/>
      <c r="G256" s="268"/>
    </row>
    <row r="257" spans="1:7" x14ac:dyDescent="0.25">
      <c r="A257" s="269"/>
      <c r="B257" s="271"/>
      <c r="C257" s="257"/>
      <c r="D257" s="270"/>
      <c r="E257" s="270"/>
      <c r="F257" s="279"/>
      <c r="G257" s="279"/>
    </row>
    <row r="258" spans="1:7" x14ac:dyDescent="0.25">
      <c r="A258" s="269"/>
      <c r="B258" s="269"/>
      <c r="C258" s="257"/>
      <c r="D258" s="269"/>
      <c r="E258" s="314"/>
      <c r="F258" s="314"/>
      <c r="G258" s="268"/>
    </row>
    <row r="259" spans="1:7" x14ac:dyDescent="0.25">
      <c r="A259" s="269"/>
      <c r="B259" s="299"/>
      <c r="C259" s="257"/>
      <c r="D259" s="269"/>
      <c r="E259" s="314"/>
      <c r="F259" s="314"/>
      <c r="G259" s="268"/>
    </row>
    <row r="260" spans="1:7" x14ac:dyDescent="0.25">
      <c r="A260" s="269"/>
      <c r="B260" s="299"/>
      <c r="C260" s="320"/>
      <c r="D260" s="269"/>
      <c r="E260" s="314"/>
      <c r="F260" s="314"/>
      <c r="G260" s="268"/>
    </row>
    <row r="261" spans="1:7" x14ac:dyDescent="0.25">
      <c r="A261" s="269"/>
      <c r="B261" s="299"/>
      <c r="C261" s="257"/>
      <c r="D261" s="269"/>
      <c r="E261" s="314"/>
      <c r="F261" s="314"/>
      <c r="G261" s="268"/>
    </row>
    <row r="262" spans="1:7" x14ac:dyDescent="0.25">
      <c r="A262" s="269"/>
      <c r="B262" s="299"/>
      <c r="C262" s="257"/>
      <c r="D262" s="269"/>
      <c r="E262" s="314"/>
      <c r="F262" s="314"/>
      <c r="G262" s="268"/>
    </row>
    <row r="263" spans="1:7" x14ac:dyDescent="0.25">
      <c r="A263" s="269"/>
      <c r="B263" s="299"/>
      <c r="C263" s="257"/>
      <c r="D263" s="269"/>
      <c r="E263" s="314"/>
      <c r="F263" s="314"/>
      <c r="G263" s="268"/>
    </row>
    <row r="264" spans="1:7" x14ac:dyDescent="0.25">
      <c r="A264" s="269"/>
      <c r="B264" s="299"/>
      <c r="C264" s="257"/>
      <c r="D264" s="269"/>
      <c r="E264" s="314"/>
      <c r="F264" s="314"/>
      <c r="G264" s="268"/>
    </row>
    <row r="265" spans="1:7" x14ac:dyDescent="0.25">
      <c r="A265" s="269"/>
      <c r="B265" s="299"/>
      <c r="C265" s="257"/>
      <c r="D265" s="269"/>
      <c r="E265" s="314"/>
      <c r="F265" s="314"/>
      <c r="G265" s="268"/>
    </row>
    <row r="266" spans="1:7" x14ac:dyDescent="0.25">
      <c r="A266" s="269"/>
      <c r="B266" s="299"/>
      <c r="C266" s="257"/>
      <c r="D266" s="269"/>
      <c r="E266" s="314"/>
      <c r="F266" s="314"/>
      <c r="G266" s="268"/>
    </row>
    <row r="267" spans="1:7" x14ac:dyDescent="0.25">
      <c r="A267" s="269"/>
      <c r="B267" s="299"/>
      <c r="C267" s="257"/>
      <c r="D267" s="269"/>
      <c r="E267" s="314"/>
      <c r="F267" s="314"/>
      <c r="G267" s="268"/>
    </row>
    <row r="268" spans="1:7" x14ac:dyDescent="0.25">
      <c r="A268" s="269"/>
      <c r="B268" s="299"/>
      <c r="C268" s="257"/>
      <c r="D268" s="269"/>
      <c r="E268" s="314"/>
      <c r="F268" s="314"/>
      <c r="G268" s="268"/>
    </row>
    <row r="269" spans="1:7" x14ac:dyDescent="0.25">
      <c r="A269" s="269"/>
      <c r="B269" s="299"/>
      <c r="C269" s="257"/>
      <c r="D269" s="269"/>
      <c r="E269" s="314"/>
      <c r="F269" s="314"/>
      <c r="G269" s="268"/>
    </row>
    <row r="270" spans="1:7" x14ac:dyDescent="0.25">
      <c r="A270" s="293"/>
      <c r="B270" s="293"/>
      <c r="C270" s="293"/>
      <c r="D270" s="293"/>
      <c r="E270" s="293"/>
      <c r="F270" s="293"/>
      <c r="G270" s="293"/>
    </row>
    <row r="271" spans="1:7" x14ac:dyDescent="0.25">
      <c r="A271" s="269"/>
      <c r="B271" s="269"/>
      <c r="C271" s="257"/>
      <c r="D271" s="269"/>
      <c r="E271" s="268"/>
      <c r="F271" s="268"/>
      <c r="G271" s="268"/>
    </row>
    <row r="272" spans="1:7" x14ac:dyDescent="0.25">
      <c r="A272" s="269"/>
      <c r="B272" s="269"/>
      <c r="C272" s="257"/>
      <c r="D272" s="269"/>
      <c r="E272" s="268"/>
      <c r="F272" s="268"/>
      <c r="G272" s="268"/>
    </row>
    <row r="273" spans="1:7" x14ac:dyDescent="0.25">
      <c r="A273" s="269"/>
      <c r="B273" s="269"/>
      <c r="C273" s="257"/>
      <c r="D273" s="269"/>
      <c r="E273" s="268"/>
      <c r="F273" s="268"/>
      <c r="G273" s="268"/>
    </row>
    <row r="274" spans="1:7" x14ac:dyDescent="0.25">
      <c r="A274" s="269"/>
      <c r="B274" s="269"/>
      <c r="C274" s="257"/>
      <c r="D274" s="269"/>
      <c r="E274" s="268"/>
      <c r="F274" s="268"/>
      <c r="G274" s="268"/>
    </row>
    <row r="275" spans="1:7" x14ac:dyDescent="0.25">
      <c r="A275" s="269"/>
      <c r="B275" s="269"/>
      <c r="C275" s="257"/>
      <c r="D275" s="269"/>
      <c r="E275" s="268"/>
      <c r="F275" s="268"/>
      <c r="G275" s="268"/>
    </row>
    <row r="276" spans="1:7" x14ac:dyDescent="0.25">
      <c r="A276" s="269"/>
      <c r="B276" s="269"/>
      <c r="C276" s="257"/>
      <c r="D276" s="269"/>
      <c r="E276" s="268"/>
      <c r="F276" s="268"/>
      <c r="G276" s="268"/>
    </row>
    <row r="277" spans="1:7" x14ac:dyDescent="0.25">
      <c r="A277" s="293"/>
      <c r="B277" s="293"/>
      <c r="C277" s="293"/>
      <c r="D277" s="293"/>
      <c r="E277" s="293"/>
      <c r="F277" s="293"/>
      <c r="G277" s="293"/>
    </row>
    <row r="278" spans="1:7" x14ac:dyDescent="0.25">
      <c r="A278" s="269"/>
      <c r="B278" s="271"/>
      <c r="C278" s="269"/>
      <c r="D278" s="269"/>
      <c r="E278" s="272"/>
      <c r="F278" s="272"/>
      <c r="G278" s="272"/>
    </row>
    <row r="279" spans="1:7" x14ac:dyDescent="0.25">
      <c r="A279" s="269"/>
      <c r="B279" s="271"/>
      <c r="C279" s="269"/>
      <c r="D279" s="269"/>
      <c r="E279" s="272"/>
      <c r="F279" s="272"/>
      <c r="G279" s="272"/>
    </row>
    <row r="280" spans="1:7" x14ac:dyDescent="0.25">
      <c r="A280" s="269"/>
      <c r="B280" s="271"/>
      <c r="C280" s="269"/>
      <c r="D280" s="269"/>
      <c r="E280" s="272"/>
      <c r="F280" s="272"/>
      <c r="G280" s="272"/>
    </row>
    <row r="281" spans="1:7" x14ac:dyDescent="0.25">
      <c r="A281" s="269"/>
      <c r="B281" s="271"/>
      <c r="C281" s="269"/>
      <c r="D281" s="269"/>
      <c r="E281" s="272"/>
      <c r="F281" s="272"/>
      <c r="G281" s="272"/>
    </row>
    <row r="282" spans="1:7" x14ac:dyDescent="0.25">
      <c r="A282" s="269"/>
      <c r="B282" s="271"/>
      <c r="C282" s="269"/>
      <c r="D282" s="269"/>
      <c r="E282" s="272"/>
      <c r="F282" s="272"/>
      <c r="G282" s="272"/>
    </row>
    <row r="283" spans="1:7" x14ac:dyDescent="0.25">
      <c r="A283" s="269"/>
      <c r="B283" s="271"/>
      <c r="C283" s="269"/>
      <c r="D283" s="269"/>
      <c r="E283" s="272"/>
      <c r="F283" s="272"/>
      <c r="G283" s="272"/>
    </row>
    <row r="284" spans="1:7" x14ac:dyDescent="0.25">
      <c r="A284" s="269"/>
      <c r="B284" s="271"/>
      <c r="C284" s="269"/>
      <c r="D284" s="269"/>
      <c r="E284" s="272"/>
      <c r="F284" s="272"/>
      <c r="G284" s="272"/>
    </row>
    <row r="285" spans="1:7" x14ac:dyDescent="0.25">
      <c r="A285" s="269"/>
      <c r="B285" s="271"/>
      <c r="C285" s="269"/>
      <c r="D285" s="269"/>
      <c r="E285" s="272"/>
      <c r="F285" s="272"/>
      <c r="G285" s="272"/>
    </row>
    <row r="286" spans="1:7" x14ac:dyDescent="0.25">
      <c r="A286" s="269"/>
      <c r="B286" s="271"/>
      <c r="C286" s="269"/>
      <c r="D286" s="269"/>
      <c r="E286" s="272"/>
      <c r="F286" s="272"/>
      <c r="G286" s="272"/>
    </row>
    <row r="287" spans="1:7" x14ac:dyDescent="0.25">
      <c r="A287" s="269"/>
      <c r="B287" s="271"/>
      <c r="C287" s="269"/>
      <c r="D287" s="269"/>
      <c r="E287" s="272"/>
      <c r="F287" s="272"/>
      <c r="G287" s="272"/>
    </row>
    <row r="288" spans="1:7" x14ac:dyDescent="0.25">
      <c r="A288" s="269"/>
      <c r="B288" s="271"/>
      <c r="C288" s="269"/>
      <c r="D288" s="269"/>
      <c r="E288" s="272"/>
      <c r="F288" s="272"/>
      <c r="G288" s="272"/>
    </row>
    <row r="289" spans="1:7" x14ac:dyDescent="0.25">
      <c r="A289" s="269"/>
      <c r="B289" s="271"/>
      <c r="C289" s="269"/>
      <c r="D289" s="269"/>
      <c r="E289" s="272"/>
      <c r="F289" s="272"/>
      <c r="G289" s="272"/>
    </row>
    <row r="290" spans="1:7" x14ac:dyDescent="0.25">
      <c r="A290" s="269"/>
      <c r="B290" s="271"/>
      <c r="C290" s="269"/>
      <c r="D290" s="269"/>
      <c r="E290" s="272"/>
      <c r="F290" s="272"/>
      <c r="G290" s="272"/>
    </row>
    <row r="291" spans="1:7" x14ac:dyDescent="0.25">
      <c r="A291" s="269"/>
      <c r="B291" s="271"/>
      <c r="C291" s="269"/>
      <c r="D291" s="269"/>
      <c r="E291" s="272"/>
      <c r="F291" s="272"/>
      <c r="G291" s="272"/>
    </row>
    <row r="292" spans="1:7" x14ac:dyDescent="0.25">
      <c r="A292" s="269"/>
      <c r="B292" s="271"/>
      <c r="C292" s="269"/>
      <c r="D292" s="269"/>
      <c r="E292" s="272"/>
      <c r="F292" s="272"/>
      <c r="G292" s="272"/>
    </row>
    <row r="293" spans="1:7" x14ac:dyDescent="0.25">
      <c r="A293" s="269"/>
      <c r="B293" s="271"/>
      <c r="C293" s="269"/>
      <c r="D293" s="269"/>
      <c r="E293" s="272"/>
      <c r="F293" s="272"/>
      <c r="G293" s="272"/>
    </row>
    <row r="294" spans="1:7" x14ac:dyDescent="0.25">
      <c r="A294" s="269"/>
      <c r="B294" s="271"/>
      <c r="C294" s="269"/>
      <c r="D294" s="269"/>
      <c r="E294" s="272"/>
      <c r="F294" s="272"/>
      <c r="G294" s="272"/>
    </row>
    <row r="295" spans="1:7" x14ac:dyDescent="0.25">
      <c r="A295" s="269"/>
      <c r="B295" s="271"/>
      <c r="C295" s="269"/>
      <c r="D295" s="269"/>
      <c r="E295" s="272"/>
      <c r="F295" s="272"/>
      <c r="G295" s="272"/>
    </row>
    <row r="296" spans="1:7" x14ac:dyDescent="0.25">
      <c r="A296" s="269"/>
      <c r="B296" s="271"/>
      <c r="C296" s="269"/>
      <c r="D296" s="269"/>
      <c r="E296" s="272"/>
      <c r="F296" s="272"/>
      <c r="G296" s="272"/>
    </row>
    <row r="297" spans="1:7" x14ac:dyDescent="0.25">
      <c r="A297" s="269"/>
      <c r="B297" s="271"/>
      <c r="C297" s="269"/>
      <c r="D297" s="269"/>
      <c r="E297" s="272"/>
      <c r="F297" s="272"/>
      <c r="G297" s="272"/>
    </row>
    <row r="298" spans="1:7" x14ac:dyDescent="0.25">
      <c r="A298" s="269"/>
      <c r="B298" s="271"/>
      <c r="C298" s="269"/>
      <c r="D298" s="269"/>
      <c r="E298" s="272"/>
      <c r="F298" s="272"/>
      <c r="G298" s="272"/>
    </row>
    <row r="299" spans="1:7" x14ac:dyDescent="0.25">
      <c r="A299" s="269"/>
      <c r="B299" s="271"/>
      <c r="C299" s="269"/>
      <c r="D299" s="269"/>
      <c r="E299" s="272"/>
      <c r="F299" s="272"/>
      <c r="G299" s="272"/>
    </row>
    <row r="300" spans="1:7" x14ac:dyDescent="0.25">
      <c r="A300" s="293"/>
      <c r="B300" s="293"/>
      <c r="C300" s="293"/>
      <c r="D300" s="293"/>
      <c r="E300" s="293"/>
      <c r="F300" s="293"/>
      <c r="G300" s="293"/>
    </row>
    <row r="301" spans="1:7" x14ac:dyDescent="0.25">
      <c r="A301" s="269"/>
      <c r="B301" s="271"/>
      <c r="C301" s="269"/>
      <c r="D301" s="269"/>
      <c r="E301" s="272"/>
      <c r="F301" s="272"/>
      <c r="G301" s="272"/>
    </row>
    <row r="302" spans="1:7" x14ac:dyDescent="0.25">
      <c r="A302" s="269"/>
      <c r="B302" s="271"/>
      <c r="C302" s="269"/>
      <c r="D302" s="269"/>
      <c r="E302" s="272"/>
      <c r="F302" s="272"/>
      <c r="G302" s="272"/>
    </row>
    <row r="303" spans="1:7" x14ac:dyDescent="0.25">
      <c r="A303" s="269"/>
      <c r="B303" s="271"/>
      <c r="C303" s="269"/>
      <c r="D303" s="269"/>
      <c r="E303" s="272"/>
      <c r="F303" s="272"/>
      <c r="G303" s="272"/>
    </row>
    <row r="304" spans="1:7" x14ac:dyDescent="0.25">
      <c r="A304" s="269"/>
      <c r="B304" s="271"/>
      <c r="C304" s="269"/>
      <c r="D304" s="269"/>
      <c r="E304" s="272"/>
      <c r="F304" s="272"/>
      <c r="G304" s="272"/>
    </row>
    <row r="305" spans="1:7" x14ac:dyDescent="0.25">
      <c r="A305" s="269"/>
      <c r="B305" s="271"/>
      <c r="C305" s="269"/>
      <c r="D305" s="269"/>
      <c r="E305" s="272"/>
      <c r="F305" s="272"/>
      <c r="G305" s="272"/>
    </row>
    <row r="306" spans="1:7" x14ac:dyDescent="0.25">
      <c r="A306" s="269"/>
      <c r="B306" s="271"/>
      <c r="C306" s="269"/>
      <c r="D306" s="269"/>
      <c r="E306" s="272"/>
      <c r="F306" s="272"/>
      <c r="G306" s="272"/>
    </row>
    <row r="307" spans="1:7" x14ac:dyDescent="0.25">
      <c r="A307" s="269"/>
      <c r="B307" s="271"/>
      <c r="C307" s="269"/>
      <c r="D307" s="269"/>
      <c r="E307" s="272"/>
      <c r="F307" s="272"/>
      <c r="G307" s="272"/>
    </row>
    <row r="308" spans="1:7" x14ac:dyDescent="0.25">
      <c r="A308" s="269"/>
      <c r="B308" s="271"/>
      <c r="C308" s="269"/>
      <c r="D308" s="269"/>
      <c r="E308" s="272"/>
      <c r="F308" s="272"/>
      <c r="G308" s="272"/>
    </row>
    <row r="309" spans="1:7" x14ac:dyDescent="0.25">
      <c r="A309" s="269"/>
      <c r="B309" s="271"/>
      <c r="C309" s="269"/>
      <c r="D309" s="269"/>
      <c r="E309" s="272"/>
      <c r="F309" s="272"/>
      <c r="G309" s="272"/>
    </row>
    <row r="310" spans="1:7" x14ac:dyDescent="0.25">
      <c r="A310" s="269"/>
      <c r="B310" s="271"/>
      <c r="C310" s="269"/>
      <c r="D310" s="269"/>
      <c r="E310" s="272"/>
      <c r="F310" s="272"/>
      <c r="G310" s="272"/>
    </row>
    <row r="311" spans="1:7" x14ac:dyDescent="0.25">
      <c r="A311" s="269"/>
      <c r="B311" s="271"/>
      <c r="C311" s="269"/>
      <c r="D311" s="269"/>
      <c r="E311" s="272"/>
      <c r="F311" s="272"/>
      <c r="G311" s="272"/>
    </row>
    <row r="312" spans="1:7" x14ac:dyDescent="0.25">
      <c r="A312" s="269"/>
      <c r="B312" s="271"/>
      <c r="C312" s="269"/>
      <c r="D312" s="269"/>
      <c r="E312" s="272"/>
      <c r="F312" s="272"/>
      <c r="G312" s="272"/>
    </row>
    <row r="313" spans="1:7" x14ac:dyDescent="0.25">
      <c r="A313" s="269"/>
      <c r="B313" s="271"/>
      <c r="C313" s="269"/>
      <c r="D313" s="269"/>
      <c r="E313" s="272"/>
      <c r="F313" s="272"/>
      <c r="G313" s="272"/>
    </row>
    <row r="314" spans="1:7" x14ac:dyDescent="0.25">
      <c r="A314" s="293"/>
      <c r="B314" s="293"/>
      <c r="C314" s="293"/>
      <c r="D314" s="293"/>
      <c r="E314" s="293"/>
      <c r="F314" s="293"/>
      <c r="G314" s="293"/>
    </row>
    <row r="315" spans="1:7" x14ac:dyDescent="0.25">
      <c r="A315" s="269"/>
      <c r="B315" s="271"/>
      <c r="C315" s="269"/>
      <c r="D315" s="269"/>
      <c r="E315" s="272"/>
      <c r="F315" s="272"/>
      <c r="G315" s="272"/>
    </row>
    <row r="316" spans="1:7" x14ac:dyDescent="0.25">
      <c r="A316" s="269"/>
      <c r="B316" s="267"/>
      <c r="C316" s="269"/>
      <c r="D316" s="269"/>
      <c r="E316" s="272"/>
      <c r="F316" s="272"/>
      <c r="G316" s="272"/>
    </row>
    <row r="317" spans="1:7" x14ac:dyDescent="0.25">
      <c r="A317" s="269"/>
      <c r="B317" s="271"/>
      <c r="C317" s="269"/>
      <c r="D317" s="269"/>
      <c r="E317" s="272"/>
      <c r="F317" s="272"/>
      <c r="G317" s="272"/>
    </row>
    <row r="318" spans="1:7" x14ac:dyDescent="0.25">
      <c r="A318" s="269"/>
      <c r="B318" s="271"/>
      <c r="C318" s="269"/>
      <c r="D318" s="269"/>
      <c r="E318" s="272"/>
      <c r="F318" s="272"/>
      <c r="G318" s="272"/>
    </row>
    <row r="319" spans="1:7" x14ac:dyDescent="0.25">
      <c r="A319" s="269"/>
      <c r="B319" s="271"/>
      <c r="C319" s="269"/>
      <c r="D319" s="269"/>
      <c r="E319" s="272"/>
      <c r="F319" s="272"/>
      <c r="G319" s="272"/>
    </row>
    <row r="320" spans="1:7" x14ac:dyDescent="0.25">
      <c r="A320" s="269"/>
      <c r="B320" s="271"/>
      <c r="C320" s="269"/>
      <c r="D320" s="269"/>
      <c r="E320" s="272"/>
      <c r="F320" s="272"/>
      <c r="G320" s="272"/>
    </row>
    <row r="321" spans="1:7" x14ac:dyDescent="0.25">
      <c r="A321" s="269"/>
      <c r="B321" s="271"/>
      <c r="C321" s="269"/>
      <c r="D321" s="269"/>
      <c r="E321" s="272"/>
      <c r="F321" s="272"/>
      <c r="G321" s="272"/>
    </row>
    <row r="322" spans="1:7" x14ac:dyDescent="0.25">
      <c r="A322" s="269"/>
      <c r="B322" s="271"/>
      <c r="C322" s="269"/>
      <c r="D322" s="269"/>
      <c r="E322" s="272"/>
      <c r="F322" s="272"/>
      <c r="G322" s="272"/>
    </row>
    <row r="323" spans="1:7" x14ac:dyDescent="0.25">
      <c r="A323" s="269"/>
      <c r="B323" s="271"/>
      <c r="C323" s="269"/>
      <c r="D323" s="269"/>
      <c r="E323" s="272"/>
      <c r="F323" s="272"/>
      <c r="G323" s="272"/>
    </row>
    <row r="324" spans="1:7" x14ac:dyDescent="0.25">
      <c r="A324" s="293"/>
      <c r="B324" s="293"/>
      <c r="C324" s="293"/>
      <c r="D324" s="293"/>
      <c r="E324" s="293"/>
      <c r="F324" s="293"/>
      <c r="G324" s="293"/>
    </row>
    <row r="325" spans="1:7" x14ac:dyDescent="0.25">
      <c r="A325" s="269"/>
      <c r="B325" s="271"/>
      <c r="C325" s="269"/>
      <c r="D325" s="269"/>
      <c r="E325" s="272"/>
      <c r="F325" s="272"/>
      <c r="G325" s="272"/>
    </row>
    <row r="326" spans="1:7" x14ac:dyDescent="0.25">
      <c r="A326" s="269"/>
      <c r="B326" s="267"/>
      <c r="C326" s="269"/>
      <c r="D326" s="269"/>
      <c r="E326" s="272"/>
      <c r="F326" s="272"/>
      <c r="G326" s="272"/>
    </row>
    <row r="327" spans="1:7" x14ac:dyDescent="0.25">
      <c r="A327" s="269"/>
      <c r="B327" s="271"/>
      <c r="C327" s="269"/>
      <c r="D327" s="269"/>
      <c r="E327" s="272"/>
      <c r="F327" s="272"/>
      <c r="G327" s="272"/>
    </row>
    <row r="328" spans="1:7" x14ac:dyDescent="0.25">
      <c r="A328" s="269"/>
      <c r="B328" s="269"/>
      <c r="C328" s="269"/>
      <c r="D328" s="269"/>
      <c r="E328" s="272"/>
      <c r="F328" s="272"/>
      <c r="G328" s="272"/>
    </row>
    <row r="329" spans="1:7" x14ac:dyDescent="0.25">
      <c r="A329" s="269"/>
      <c r="B329" s="271"/>
      <c r="C329" s="269"/>
      <c r="D329" s="269"/>
      <c r="E329" s="272"/>
      <c r="F329" s="272"/>
      <c r="G329" s="272"/>
    </row>
    <row r="330" spans="1:7" x14ac:dyDescent="0.25">
      <c r="A330" s="269"/>
      <c r="B330" s="269"/>
      <c r="C330" s="257"/>
      <c r="D330" s="269"/>
      <c r="E330" s="268"/>
      <c r="F330" s="268"/>
      <c r="G330" s="268"/>
    </row>
    <row r="331" spans="1:7" x14ac:dyDescent="0.25">
      <c r="A331" s="269"/>
      <c r="B331" s="269"/>
      <c r="C331" s="257"/>
      <c r="D331" s="269"/>
      <c r="E331" s="268"/>
      <c r="F331" s="268"/>
      <c r="G331" s="268"/>
    </row>
    <row r="332" spans="1:7" x14ac:dyDescent="0.25">
      <c r="A332" s="269"/>
      <c r="B332" s="269"/>
      <c r="C332" s="257"/>
      <c r="D332" s="269"/>
      <c r="E332" s="268"/>
      <c r="F332" s="268"/>
      <c r="G332" s="268"/>
    </row>
    <row r="333" spans="1:7" x14ac:dyDescent="0.25">
      <c r="A333" s="269"/>
      <c r="B333" s="269"/>
      <c r="C333" s="257"/>
      <c r="D333" s="269"/>
      <c r="E333" s="268"/>
      <c r="F333" s="268"/>
      <c r="G333" s="268"/>
    </row>
    <row r="334" spans="1:7" x14ac:dyDescent="0.25">
      <c r="A334" s="269"/>
      <c r="B334" s="269"/>
      <c r="C334" s="257"/>
      <c r="D334" s="269"/>
      <c r="E334" s="268"/>
      <c r="F334" s="268"/>
      <c r="G334" s="268"/>
    </row>
    <row r="335" spans="1:7" x14ac:dyDescent="0.25">
      <c r="A335" s="269"/>
      <c r="B335" s="269"/>
      <c r="C335" s="257"/>
      <c r="D335" s="269"/>
      <c r="E335" s="268"/>
      <c r="F335" s="268"/>
      <c r="G335" s="268"/>
    </row>
    <row r="336" spans="1:7" x14ac:dyDescent="0.25">
      <c r="A336" s="269"/>
      <c r="B336" s="269"/>
      <c r="C336" s="257"/>
      <c r="D336" s="269"/>
      <c r="E336" s="268"/>
      <c r="F336" s="268"/>
      <c r="G336" s="268"/>
    </row>
    <row r="337" spans="1:7" x14ac:dyDescent="0.25">
      <c r="A337" s="269"/>
      <c r="B337" s="269"/>
      <c r="C337" s="257"/>
      <c r="D337" s="269"/>
      <c r="E337" s="268"/>
      <c r="F337" s="268"/>
      <c r="G337" s="268"/>
    </row>
    <row r="338" spans="1:7" x14ac:dyDescent="0.25">
      <c r="A338" s="269"/>
      <c r="B338" s="269"/>
      <c r="C338" s="257"/>
      <c r="D338" s="269"/>
      <c r="E338" s="268"/>
      <c r="F338" s="268"/>
      <c r="G338" s="268"/>
    </row>
    <row r="339" spans="1:7" x14ac:dyDescent="0.25">
      <c r="A339" s="269"/>
      <c r="B339" s="269"/>
      <c r="C339" s="257"/>
      <c r="D339" s="269"/>
      <c r="E339" s="268"/>
      <c r="F339" s="268"/>
      <c r="G339" s="268"/>
    </row>
    <row r="340" spans="1:7" x14ac:dyDescent="0.25">
      <c r="A340" s="269"/>
      <c r="B340" s="269"/>
      <c r="C340" s="257"/>
      <c r="D340" s="269"/>
      <c r="E340" s="268"/>
      <c r="F340" s="268"/>
      <c r="G340" s="268"/>
    </row>
    <row r="341" spans="1:7" x14ac:dyDescent="0.25">
      <c r="A341" s="269"/>
      <c r="B341" s="269"/>
      <c r="C341" s="257"/>
      <c r="D341" s="269"/>
      <c r="E341" s="268"/>
      <c r="F341" s="268"/>
      <c r="G341" s="268"/>
    </row>
    <row r="342" spans="1:7" x14ac:dyDescent="0.25">
      <c r="A342" s="269"/>
      <c r="B342" s="269"/>
      <c r="C342" s="257"/>
      <c r="D342" s="269"/>
      <c r="E342" s="268"/>
      <c r="F342" s="268"/>
      <c r="G342" s="268"/>
    </row>
    <row r="343" spans="1:7" x14ac:dyDescent="0.25">
      <c r="A343" s="269"/>
      <c r="B343" s="269"/>
      <c r="C343" s="257"/>
      <c r="D343" s="269"/>
      <c r="E343" s="268"/>
      <c r="F343" s="268"/>
      <c r="G343" s="268"/>
    </row>
    <row r="344" spans="1:7" x14ac:dyDescent="0.25">
      <c r="A344" s="269"/>
      <c r="B344" s="269"/>
      <c r="C344" s="257"/>
      <c r="D344" s="269"/>
      <c r="E344" s="268"/>
      <c r="F344" s="268"/>
      <c r="G344" s="268"/>
    </row>
    <row r="345" spans="1:7" x14ac:dyDescent="0.25">
      <c r="A345" s="269"/>
      <c r="B345" s="269"/>
      <c r="C345" s="257"/>
      <c r="D345" s="269"/>
      <c r="E345" s="268"/>
      <c r="F345" s="268"/>
      <c r="G345" s="268"/>
    </row>
    <row r="346" spans="1:7" x14ac:dyDescent="0.25">
      <c r="A346" s="269"/>
      <c r="B346" s="269"/>
      <c r="C346" s="257"/>
      <c r="D346" s="269"/>
      <c r="E346" s="268"/>
      <c r="F346" s="268"/>
      <c r="G346" s="268"/>
    </row>
    <row r="347" spans="1:7" x14ac:dyDescent="0.25">
      <c r="A347" s="269"/>
      <c r="B347" s="269"/>
      <c r="C347" s="257"/>
      <c r="D347" s="269"/>
      <c r="E347" s="268"/>
      <c r="F347" s="268"/>
      <c r="G347" s="268"/>
    </row>
    <row r="348" spans="1:7" x14ac:dyDescent="0.25">
      <c r="A348" s="269"/>
      <c r="B348" s="269"/>
      <c r="C348" s="257"/>
      <c r="D348" s="269"/>
      <c r="E348" s="268"/>
      <c r="F348" s="268"/>
      <c r="G348" s="268"/>
    </row>
    <row r="349" spans="1:7" x14ac:dyDescent="0.25">
      <c r="A349" s="269"/>
      <c r="B349" s="269"/>
      <c r="C349" s="257"/>
      <c r="D349" s="269"/>
      <c r="E349" s="268"/>
      <c r="F349" s="268"/>
      <c r="G349" s="268"/>
    </row>
    <row r="350" spans="1:7" x14ac:dyDescent="0.25">
      <c r="A350" s="269"/>
      <c r="B350" s="269"/>
      <c r="C350" s="257"/>
      <c r="D350" s="269"/>
      <c r="E350" s="268"/>
      <c r="F350" s="268"/>
      <c r="G350" s="268"/>
    </row>
    <row r="351" spans="1:7" x14ac:dyDescent="0.25">
      <c r="A351" s="269"/>
      <c r="B351" s="269"/>
      <c r="C351" s="257"/>
      <c r="D351" s="269"/>
      <c r="E351" s="268"/>
      <c r="F351" s="268"/>
      <c r="G351" s="268"/>
    </row>
    <row r="352" spans="1:7" x14ac:dyDescent="0.25">
      <c r="A352" s="269"/>
      <c r="B352" s="269"/>
      <c r="C352" s="257"/>
      <c r="D352" s="269"/>
      <c r="E352" s="268"/>
      <c r="F352" s="268"/>
      <c r="G352" s="268"/>
    </row>
    <row r="353" spans="1:7" x14ac:dyDescent="0.25">
      <c r="A353" s="269"/>
      <c r="B353" s="269"/>
      <c r="C353" s="257"/>
      <c r="D353" s="269"/>
      <c r="E353" s="268"/>
      <c r="F353" s="268"/>
      <c r="G353" s="268"/>
    </row>
    <row r="354" spans="1:7" x14ac:dyDescent="0.25">
      <c r="A354" s="269"/>
      <c r="B354" s="269"/>
      <c r="C354" s="257"/>
      <c r="D354" s="269"/>
      <c r="E354" s="268"/>
      <c r="F354" s="268"/>
      <c r="G354" s="268"/>
    </row>
    <row r="355" spans="1:7" x14ac:dyDescent="0.25">
      <c r="A355" s="269"/>
      <c r="B355" s="269"/>
      <c r="C355" s="257"/>
      <c r="D355" s="269"/>
      <c r="E355" s="268"/>
      <c r="F355" s="268"/>
      <c r="G355" s="268"/>
    </row>
    <row r="356" spans="1:7" x14ac:dyDescent="0.25">
      <c r="A356" s="269"/>
      <c r="B356" s="269"/>
      <c r="C356" s="257"/>
      <c r="D356" s="269"/>
      <c r="E356" s="268"/>
      <c r="F356" s="268"/>
      <c r="G356" s="268"/>
    </row>
    <row r="357" spans="1:7" x14ac:dyDescent="0.25">
      <c r="A357" s="269"/>
      <c r="B357" s="269"/>
      <c r="C357" s="257"/>
      <c r="D357" s="269"/>
      <c r="E357" s="268"/>
      <c r="F357" s="268"/>
      <c r="G357" s="268"/>
    </row>
    <row r="358" spans="1:7" x14ac:dyDescent="0.25">
      <c r="A358" s="269"/>
      <c r="B358" s="269"/>
      <c r="C358" s="257"/>
      <c r="D358" s="269"/>
      <c r="E358" s="268"/>
      <c r="F358" s="268"/>
      <c r="G358" s="268"/>
    </row>
    <row r="359" spans="1:7" x14ac:dyDescent="0.25">
      <c r="A359" s="269"/>
      <c r="B359" s="269"/>
      <c r="C359" s="257"/>
      <c r="D359" s="269"/>
      <c r="E359" s="268"/>
      <c r="F359" s="268"/>
      <c r="G359" s="268"/>
    </row>
    <row r="360" spans="1:7" x14ac:dyDescent="0.25">
      <c r="A360" s="269"/>
      <c r="B360" s="269"/>
      <c r="C360" s="257"/>
      <c r="D360" s="269"/>
      <c r="E360" s="268"/>
      <c r="F360" s="268"/>
      <c r="G360" s="268"/>
    </row>
    <row r="361" spans="1:7" x14ac:dyDescent="0.25">
      <c r="A361" s="269"/>
      <c r="B361" s="269"/>
      <c r="C361" s="257"/>
      <c r="D361" s="269"/>
      <c r="E361" s="268"/>
      <c r="F361" s="268"/>
      <c r="G361" s="268"/>
    </row>
    <row r="362" spans="1:7" x14ac:dyDescent="0.25">
      <c r="A362" s="269"/>
      <c r="B362" s="269"/>
      <c r="C362" s="257"/>
      <c r="D362" s="269"/>
      <c r="E362" s="268"/>
      <c r="F362" s="268"/>
      <c r="G362" s="268"/>
    </row>
    <row r="363" spans="1:7" x14ac:dyDescent="0.25">
      <c r="A363" s="269"/>
      <c r="B363" s="269"/>
      <c r="C363" s="257"/>
      <c r="D363" s="269"/>
      <c r="E363" s="268"/>
      <c r="F363" s="268"/>
      <c r="G363" s="268"/>
    </row>
    <row r="364" spans="1:7" x14ac:dyDescent="0.25">
      <c r="A364" s="269"/>
      <c r="B364" s="269"/>
      <c r="C364" s="257"/>
      <c r="D364" s="269"/>
      <c r="E364" s="268"/>
      <c r="F364" s="268"/>
      <c r="G364" s="268"/>
    </row>
    <row r="365" spans="1:7" x14ac:dyDescent="0.25">
      <c r="A365" s="269"/>
      <c r="B365" s="269"/>
      <c r="C365" s="257"/>
      <c r="D365" s="269"/>
      <c r="E365" s="268"/>
      <c r="F365" s="268"/>
      <c r="G365" s="268"/>
    </row>
    <row r="366" spans="1:7" x14ac:dyDescent="0.25">
      <c r="A366" s="269"/>
      <c r="B366" s="269"/>
      <c r="C366" s="257"/>
      <c r="D366" s="269"/>
      <c r="E366" s="268"/>
      <c r="F366" s="268"/>
      <c r="G366" s="268"/>
    </row>
    <row r="367" spans="1:7" x14ac:dyDescent="0.25">
      <c r="A367" s="269"/>
      <c r="B367" s="269"/>
      <c r="C367" s="257"/>
      <c r="D367" s="269"/>
      <c r="E367" s="268"/>
      <c r="F367" s="268"/>
      <c r="G367" s="268"/>
    </row>
    <row r="368" spans="1:7" x14ac:dyDescent="0.25">
      <c r="A368" s="269"/>
      <c r="B368" s="269"/>
      <c r="C368" s="257"/>
      <c r="D368" s="269"/>
      <c r="E368" s="268"/>
      <c r="F368" s="268"/>
      <c r="G368" s="268"/>
    </row>
    <row r="369" spans="1:7" x14ac:dyDescent="0.25">
      <c r="A369" s="269"/>
      <c r="B369" s="269"/>
      <c r="C369" s="257"/>
      <c r="D369" s="269"/>
      <c r="E369" s="268"/>
      <c r="F369" s="268"/>
      <c r="G369" s="268"/>
    </row>
    <row r="370" spans="1:7" x14ac:dyDescent="0.25">
      <c r="A370" s="269"/>
      <c r="B370" s="269"/>
      <c r="C370" s="257"/>
      <c r="D370" s="269"/>
      <c r="E370" s="268"/>
      <c r="F370" s="268"/>
      <c r="G370" s="268"/>
    </row>
    <row r="371" spans="1:7" x14ac:dyDescent="0.25">
      <c r="A371" s="269"/>
      <c r="B371" s="269"/>
      <c r="C371" s="257"/>
      <c r="D371" s="269"/>
      <c r="E371" s="268"/>
      <c r="F371" s="268"/>
      <c r="G371" s="268"/>
    </row>
    <row r="372" spans="1:7" x14ac:dyDescent="0.25">
      <c r="A372" s="269"/>
      <c r="B372" s="269"/>
      <c r="C372" s="257"/>
      <c r="D372" s="269"/>
      <c r="E372" s="268"/>
      <c r="F372" s="268"/>
      <c r="G372" s="268"/>
    </row>
    <row r="373" spans="1:7" x14ac:dyDescent="0.25">
      <c r="A373" s="269"/>
      <c r="B373" s="269"/>
      <c r="C373" s="257"/>
      <c r="D373" s="269"/>
      <c r="E373" s="268"/>
      <c r="F373" s="268"/>
      <c r="G373" s="268"/>
    </row>
    <row r="374" spans="1:7" x14ac:dyDescent="0.25">
      <c r="A374" s="269"/>
      <c r="B374" s="269"/>
      <c r="C374" s="257"/>
      <c r="D374" s="269"/>
      <c r="E374" s="268"/>
      <c r="F374" s="268"/>
      <c r="G374" s="268"/>
    </row>
    <row r="375" spans="1:7" x14ac:dyDescent="0.25">
      <c r="A375" s="269"/>
      <c r="B375" s="269"/>
      <c r="C375" s="257"/>
      <c r="D375" s="269"/>
      <c r="E375" s="268"/>
      <c r="F375" s="268"/>
      <c r="G375" s="268"/>
    </row>
    <row r="376" spans="1:7" x14ac:dyDescent="0.25">
      <c r="A376" s="269"/>
      <c r="B376" s="269"/>
      <c r="C376" s="257"/>
      <c r="D376" s="269"/>
      <c r="E376" s="268"/>
      <c r="F376" s="268"/>
      <c r="G376" s="268"/>
    </row>
    <row r="377" spans="1:7" x14ac:dyDescent="0.25">
      <c r="A377" s="269"/>
      <c r="B377" s="269"/>
      <c r="C377" s="257"/>
      <c r="D377" s="269"/>
      <c r="E377" s="268"/>
      <c r="F377" s="268"/>
      <c r="G377" s="268"/>
    </row>
    <row r="378" spans="1:7" x14ac:dyDescent="0.25">
      <c r="A378" s="269"/>
      <c r="B378" s="269"/>
      <c r="C378" s="257"/>
      <c r="D378" s="269"/>
      <c r="E378" s="268"/>
      <c r="F378" s="268"/>
      <c r="G378" s="268"/>
    </row>
    <row r="379" spans="1:7" x14ac:dyDescent="0.25">
      <c r="A379" s="269"/>
      <c r="B379" s="269"/>
      <c r="C379" s="257"/>
      <c r="D379" s="269"/>
      <c r="E379" s="268"/>
      <c r="F379" s="268"/>
      <c r="G379" s="268"/>
    </row>
    <row r="380" spans="1:7" ht="18.75" x14ac:dyDescent="0.25">
      <c r="A380" s="309"/>
      <c r="B380" s="310"/>
      <c r="C380" s="309"/>
      <c r="D380" s="309"/>
      <c r="E380" s="309"/>
      <c r="F380" s="309"/>
      <c r="G380" s="309"/>
    </row>
    <row r="381" spans="1:7" x14ac:dyDescent="0.25">
      <c r="A381" s="293"/>
      <c r="B381" s="293"/>
      <c r="C381" s="293"/>
      <c r="D381" s="293"/>
      <c r="E381" s="293"/>
      <c r="F381" s="293"/>
      <c r="G381" s="293"/>
    </row>
    <row r="382" spans="1:7" x14ac:dyDescent="0.25">
      <c r="A382" s="269"/>
      <c r="B382" s="269"/>
      <c r="C382" s="303"/>
      <c r="D382" s="270"/>
      <c r="E382" s="270"/>
      <c r="F382" s="279"/>
      <c r="G382" s="279"/>
    </row>
    <row r="383" spans="1:7" x14ac:dyDescent="0.25">
      <c r="A383" s="270"/>
      <c r="B383" s="269"/>
      <c r="C383" s="269"/>
      <c r="D383" s="270"/>
      <c r="E383" s="270"/>
      <c r="F383" s="279"/>
      <c r="G383" s="279"/>
    </row>
    <row r="384" spans="1:7" x14ac:dyDescent="0.25">
      <c r="A384" s="269"/>
      <c r="B384" s="269"/>
      <c r="C384" s="269"/>
      <c r="D384" s="270"/>
      <c r="E384" s="270"/>
      <c r="F384" s="279"/>
      <c r="G384" s="279"/>
    </row>
    <row r="385" spans="1:7" x14ac:dyDescent="0.25">
      <c r="A385" s="269"/>
      <c r="B385" s="271"/>
      <c r="C385" s="303"/>
      <c r="D385" s="303"/>
      <c r="E385" s="270"/>
      <c r="F385" s="258"/>
      <c r="G385" s="258"/>
    </row>
    <row r="386" spans="1:7" x14ac:dyDescent="0.25">
      <c r="A386" s="269"/>
      <c r="B386" s="271"/>
      <c r="C386" s="303"/>
      <c r="D386" s="303"/>
      <c r="E386" s="270"/>
      <c r="F386" s="258"/>
      <c r="G386" s="258"/>
    </row>
    <row r="387" spans="1:7" x14ac:dyDescent="0.25">
      <c r="A387" s="269"/>
      <c r="B387" s="271"/>
      <c r="C387" s="303"/>
      <c r="D387" s="303"/>
      <c r="E387" s="270"/>
      <c r="F387" s="258"/>
      <c r="G387" s="258"/>
    </row>
    <row r="388" spans="1:7" x14ac:dyDescent="0.25">
      <c r="A388" s="269"/>
      <c r="B388" s="271"/>
      <c r="C388" s="303"/>
      <c r="D388" s="303"/>
      <c r="E388" s="270"/>
      <c r="F388" s="258"/>
      <c r="G388" s="258"/>
    </row>
    <row r="389" spans="1:7" x14ac:dyDescent="0.25">
      <c r="A389" s="269"/>
      <c r="B389" s="271"/>
      <c r="C389" s="303"/>
      <c r="D389" s="303"/>
      <c r="E389" s="270"/>
      <c r="F389" s="258"/>
      <c r="G389" s="258"/>
    </row>
    <row r="390" spans="1:7" x14ac:dyDescent="0.25">
      <c r="A390" s="269"/>
      <c r="B390" s="271"/>
      <c r="C390" s="303"/>
      <c r="D390" s="303"/>
      <c r="E390" s="270"/>
      <c r="F390" s="258"/>
      <c r="G390" s="258"/>
    </row>
    <row r="391" spans="1:7" x14ac:dyDescent="0.25">
      <c r="A391" s="269"/>
      <c r="B391" s="271"/>
      <c r="C391" s="303"/>
      <c r="D391" s="303"/>
      <c r="E391" s="270"/>
      <c r="F391" s="258"/>
      <c r="G391" s="258"/>
    </row>
    <row r="392" spans="1:7" x14ac:dyDescent="0.25">
      <c r="A392" s="269"/>
      <c r="B392" s="271"/>
      <c r="C392" s="303"/>
      <c r="D392" s="313"/>
      <c r="E392" s="270"/>
      <c r="F392" s="258"/>
      <c r="G392" s="258"/>
    </row>
    <row r="393" spans="1:7" x14ac:dyDescent="0.25">
      <c r="A393" s="269"/>
      <c r="B393" s="271"/>
      <c r="C393" s="303"/>
      <c r="D393" s="313"/>
      <c r="E393" s="270"/>
      <c r="F393" s="258"/>
      <c r="G393" s="258"/>
    </row>
    <row r="394" spans="1:7" x14ac:dyDescent="0.25">
      <c r="A394" s="269"/>
      <c r="B394" s="271"/>
      <c r="C394" s="303"/>
      <c r="D394" s="313"/>
      <c r="E394" s="271"/>
      <c r="F394" s="258"/>
      <c r="G394" s="258"/>
    </row>
    <row r="395" spans="1:7" x14ac:dyDescent="0.25">
      <c r="A395" s="269"/>
      <c r="B395" s="271"/>
      <c r="C395" s="303"/>
      <c r="D395" s="313"/>
      <c r="E395" s="271"/>
      <c r="F395" s="258"/>
      <c r="G395" s="258"/>
    </row>
    <row r="396" spans="1:7" x14ac:dyDescent="0.25">
      <c r="A396" s="269"/>
      <c r="B396" s="271"/>
      <c r="C396" s="303"/>
      <c r="D396" s="313"/>
      <c r="E396" s="271"/>
      <c r="F396" s="258"/>
      <c r="G396" s="258"/>
    </row>
    <row r="397" spans="1:7" x14ac:dyDescent="0.25">
      <c r="A397" s="269"/>
      <c r="B397" s="271"/>
      <c r="C397" s="303"/>
      <c r="D397" s="313"/>
      <c r="E397" s="271"/>
      <c r="F397" s="258"/>
      <c r="G397" s="258"/>
    </row>
    <row r="398" spans="1:7" x14ac:dyDescent="0.25">
      <c r="A398" s="269"/>
      <c r="B398" s="271"/>
      <c r="C398" s="303"/>
      <c r="D398" s="313"/>
      <c r="E398" s="271"/>
      <c r="F398" s="258"/>
      <c r="G398" s="258"/>
    </row>
    <row r="399" spans="1:7" x14ac:dyDescent="0.25">
      <c r="A399" s="269"/>
      <c r="B399" s="271"/>
      <c r="C399" s="303"/>
      <c r="D399" s="313"/>
      <c r="E399" s="271"/>
      <c r="F399" s="258"/>
      <c r="G399" s="258"/>
    </row>
    <row r="400" spans="1:7" x14ac:dyDescent="0.25">
      <c r="A400" s="269"/>
      <c r="B400" s="271"/>
      <c r="C400" s="303"/>
      <c r="D400" s="313"/>
      <c r="E400" s="269"/>
      <c r="F400" s="258"/>
      <c r="G400" s="258"/>
    </row>
    <row r="401" spans="1:7" x14ac:dyDescent="0.25">
      <c r="A401" s="269"/>
      <c r="B401" s="271"/>
      <c r="C401" s="303"/>
      <c r="D401" s="313"/>
      <c r="E401" s="314"/>
      <c r="F401" s="258"/>
      <c r="G401" s="258"/>
    </row>
    <row r="402" spans="1:7" x14ac:dyDescent="0.25">
      <c r="A402" s="269"/>
      <c r="B402" s="271"/>
      <c r="C402" s="303"/>
      <c r="D402" s="313"/>
      <c r="E402" s="314"/>
      <c r="F402" s="258"/>
      <c r="G402" s="258"/>
    </row>
    <row r="403" spans="1:7" x14ac:dyDescent="0.25">
      <c r="A403" s="269"/>
      <c r="B403" s="271"/>
      <c r="C403" s="303"/>
      <c r="D403" s="313"/>
      <c r="E403" s="314"/>
      <c r="F403" s="258"/>
      <c r="G403" s="258"/>
    </row>
    <row r="404" spans="1:7" x14ac:dyDescent="0.25">
      <c r="A404" s="269"/>
      <c r="B404" s="271"/>
      <c r="C404" s="303"/>
      <c r="D404" s="313"/>
      <c r="E404" s="314"/>
      <c r="F404" s="258"/>
      <c r="G404" s="258"/>
    </row>
    <row r="405" spans="1:7" x14ac:dyDescent="0.25">
      <c r="A405" s="269"/>
      <c r="B405" s="271"/>
      <c r="C405" s="303"/>
      <c r="D405" s="313"/>
      <c r="E405" s="314"/>
      <c r="F405" s="258"/>
      <c r="G405" s="258"/>
    </row>
    <row r="406" spans="1:7" x14ac:dyDescent="0.25">
      <c r="A406" s="269"/>
      <c r="B406" s="271"/>
      <c r="C406" s="303"/>
      <c r="D406" s="313"/>
      <c r="E406" s="314"/>
      <c r="F406" s="258"/>
      <c r="G406" s="258"/>
    </row>
    <row r="407" spans="1:7" x14ac:dyDescent="0.25">
      <c r="A407" s="269"/>
      <c r="B407" s="271"/>
      <c r="C407" s="303"/>
      <c r="D407" s="313"/>
      <c r="E407" s="314"/>
      <c r="F407" s="258"/>
      <c r="G407" s="258"/>
    </row>
    <row r="408" spans="1:7" x14ac:dyDescent="0.25">
      <c r="A408" s="269"/>
      <c r="B408" s="271"/>
      <c r="C408" s="303"/>
      <c r="D408" s="313"/>
      <c r="E408" s="314"/>
      <c r="F408" s="258"/>
      <c r="G408" s="258"/>
    </row>
    <row r="409" spans="1:7" x14ac:dyDescent="0.25">
      <c r="A409" s="269"/>
      <c r="B409" s="315"/>
      <c r="C409" s="316"/>
      <c r="D409" s="317"/>
      <c r="E409" s="314"/>
      <c r="F409" s="318"/>
      <c r="G409" s="318"/>
    </row>
    <row r="410" spans="1:7" x14ac:dyDescent="0.25">
      <c r="A410" s="293"/>
      <c r="B410" s="293"/>
      <c r="C410" s="293"/>
      <c r="D410" s="293"/>
      <c r="E410" s="293"/>
      <c r="F410" s="293"/>
      <c r="G410" s="293"/>
    </row>
    <row r="411" spans="1:7" x14ac:dyDescent="0.25">
      <c r="A411" s="269"/>
      <c r="B411" s="269"/>
      <c r="C411" s="257"/>
      <c r="D411" s="269"/>
      <c r="E411" s="269"/>
      <c r="F411" s="269"/>
      <c r="G411" s="269"/>
    </row>
    <row r="412" spans="1:7" x14ac:dyDescent="0.25">
      <c r="A412" s="269"/>
      <c r="B412" s="269"/>
      <c r="C412" s="269"/>
      <c r="D412" s="269"/>
      <c r="E412" s="269"/>
      <c r="F412" s="269"/>
      <c r="G412" s="269"/>
    </row>
    <row r="413" spans="1:7" x14ac:dyDescent="0.25">
      <c r="A413" s="269"/>
      <c r="B413" s="271"/>
      <c r="C413" s="269"/>
      <c r="D413" s="269"/>
      <c r="E413" s="269"/>
      <c r="F413" s="269"/>
      <c r="G413" s="269"/>
    </row>
    <row r="414" spans="1:7" x14ac:dyDescent="0.25">
      <c r="A414" s="269"/>
      <c r="B414" s="269"/>
      <c r="C414" s="303"/>
      <c r="D414" s="313"/>
      <c r="E414" s="269"/>
      <c r="F414" s="258"/>
      <c r="G414" s="258"/>
    </row>
    <row r="415" spans="1:7" x14ac:dyDescent="0.25">
      <c r="A415" s="269"/>
      <c r="B415" s="269"/>
      <c r="C415" s="303"/>
      <c r="D415" s="313"/>
      <c r="E415" s="269"/>
      <c r="F415" s="258"/>
      <c r="G415" s="258"/>
    </row>
    <row r="416" spans="1:7" x14ac:dyDescent="0.25">
      <c r="A416" s="269"/>
      <c r="B416" s="269"/>
      <c r="C416" s="303"/>
      <c r="D416" s="313"/>
      <c r="E416" s="269"/>
      <c r="F416" s="258"/>
      <c r="G416" s="258"/>
    </row>
    <row r="417" spans="1:7" x14ac:dyDescent="0.25">
      <c r="A417" s="269"/>
      <c r="B417" s="269"/>
      <c r="C417" s="303"/>
      <c r="D417" s="313"/>
      <c r="E417" s="269"/>
      <c r="F417" s="258"/>
      <c r="G417" s="258"/>
    </row>
    <row r="418" spans="1:7" x14ac:dyDescent="0.25">
      <c r="A418" s="269"/>
      <c r="B418" s="269"/>
      <c r="C418" s="303"/>
      <c r="D418" s="313"/>
      <c r="E418" s="269"/>
      <c r="F418" s="258"/>
      <c r="G418" s="258"/>
    </row>
    <row r="419" spans="1:7" x14ac:dyDescent="0.25">
      <c r="A419" s="269"/>
      <c r="B419" s="269"/>
      <c r="C419" s="303"/>
      <c r="D419" s="313"/>
      <c r="E419" s="269"/>
      <c r="F419" s="258"/>
      <c r="G419" s="258"/>
    </row>
    <row r="420" spans="1:7" x14ac:dyDescent="0.25">
      <c r="A420" s="269"/>
      <c r="B420" s="269"/>
      <c r="C420" s="303"/>
      <c r="D420" s="313"/>
      <c r="E420" s="269"/>
      <c r="F420" s="258"/>
      <c r="G420" s="258"/>
    </row>
    <row r="421" spans="1:7" x14ac:dyDescent="0.25">
      <c r="A421" s="269"/>
      <c r="B421" s="269"/>
      <c r="C421" s="303"/>
      <c r="D421" s="313"/>
      <c r="E421" s="269"/>
      <c r="F421" s="258"/>
      <c r="G421" s="258"/>
    </row>
    <row r="422" spans="1:7" x14ac:dyDescent="0.25">
      <c r="A422" s="269"/>
      <c r="B422" s="315"/>
      <c r="C422" s="303"/>
      <c r="D422" s="313"/>
      <c r="E422" s="269"/>
      <c r="F422" s="257"/>
      <c r="G422" s="257"/>
    </row>
    <row r="423" spans="1:7" x14ac:dyDescent="0.25">
      <c r="A423" s="269"/>
      <c r="B423" s="299"/>
      <c r="C423" s="303"/>
      <c r="D423" s="313"/>
      <c r="E423" s="269"/>
      <c r="F423" s="258"/>
      <c r="G423" s="258"/>
    </row>
    <row r="424" spans="1:7" x14ac:dyDescent="0.25">
      <c r="A424" s="269"/>
      <c r="B424" s="299"/>
      <c r="C424" s="303"/>
      <c r="D424" s="313"/>
      <c r="E424" s="269"/>
      <c r="F424" s="258"/>
      <c r="G424" s="258"/>
    </row>
    <row r="425" spans="1:7" x14ac:dyDescent="0.25">
      <c r="A425" s="269"/>
      <c r="B425" s="299"/>
      <c r="C425" s="303"/>
      <c r="D425" s="313"/>
      <c r="E425" s="269"/>
      <c r="F425" s="258"/>
      <c r="G425" s="258"/>
    </row>
    <row r="426" spans="1:7" x14ac:dyDescent="0.25">
      <c r="A426" s="269"/>
      <c r="B426" s="299"/>
      <c r="C426" s="303"/>
      <c r="D426" s="313"/>
      <c r="E426" s="269"/>
      <c r="F426" s="258"/>
      <c r="G426" s="258"/>
    </row>
    <row r="427" spans="1:7" x14ac:dyDescent="0.25">
      <c r="A427" s="269"/>
      <c r="B427" s="299"/>
      <c r="C427" s="303"/>
      <c r="D427" s="313"/>
      <c r="E427" s="269"/>
      <c r="F427" s="258"/>
      <c r="G427" s="258"/>
    </row>
    <row r="428" spans="1:7" x14ac:dyDescent="0.25">
      <c r="A428" s="269"/>
      <c r="B428" s="299"/>
      <c r="C428" s="303"/>
      <c r="D428" s="313"/>
      <c r="E428" s="269"/>
      <c r="F428" s="258"/>
      <c r="G428" s="258"/>
    </row>
    <row r="429" spans="1:7" x14ac:dyDescent="0.25">
      <c r="A429" s="269"/>
      <c r="B429" s="299"/>
      <c r="C429" s="269"/>
      <c r="D429" s="269"/>
      <c r="E429" s="269"/>
      <c r="F429" s="319"/>
      <c r="G429" s="319"/>
    </row>
    <row r="430" spans="1:7" x14ac:dyDescent="0.25">
      <c r="A430" s="269"/>
      <c r="B430" s="299"/>
      <c r="C430" s="269"/>
      <c r="D430" s="269"/>
      <c r="E430" s="269"/>
      <c r="F430" s="319"/>
      <c r="G430" s="319"/>
    </row>
    <row r="431" spans="1:7" x14ac:dyDescent="0.25">
      <c r="A431" s="269"/>
      <c r="B431" s="299"/>
      <c r="C431" s="269"/>
      <c r="D431" s="269"/>
      <c r="E431" s="269"/>
      <c r="F431" s="314"/>
      <c r="G431" s="314"/>
    </row>
    <row r="432" spans="1:7" x14ac:dyDescent="0.25">
      <c r="A432" s="293"/>
      <c r="B432" s="293"/>
      <c r="C432" s="293"/>
      <c r="D432" s="293"/>
      <c r="E432" s="293"/>
      <c r="F432" s="293"/>
      <c r="G432" s="293"/>
    </row>
    <row r="433" spans="1:7" x14ac:dyDescent="0.25">
      <c r="A433" s="269"/>
      <c r="B433" s="269"/>
      <c r="C433" s="257"/>
      <c r="D433" s="269"/>
      <c r="E433" s="269"/>
      <c r="F433" s="269"/>
      <c r="G433" s="269"/>
    </row>
    <row r="434" spans="1:7" x14ac:dyDescent="0.25">
      <c r="A434" s="269"/>
      <c r="B434" s="269"/>
      <c r="C434" s="269"/>
      <c r="D434" s="269"/>
      <c r="E434" s="269"/>
      <c r="F434" s="269"/>
      <c r="G434" s="269"/>
    </row>
    <row r="435" spans="1:7" x14ac:dyDescent="0.25">
      <c r="A435" s="269"/>
      <c r="B435" s="271"/>
      <c r="C435" s="269"/>
      <c r="D435" s="269"/>
      <c r="E435" s="269"/>
      <c r="F435" s="269"/>
      <c r="G435" s="269"/>
    </row>
    <row r="436" spans="1:7" x14ac:dyDescent="0.25">
      <c r="A436" s="269"/>
      <c r="B436" s="269"/>
      <c r="C436" s="303"/>
      <c r="D436" s="313"/>
      <c r="E436" s="269"/>
      <c r="F436" s="258"/>
      <c r="G436" s="258"/>
    </row>
    <row r="437" spans="1:7" x14ac:dyDescent="0.25">
      <c r="A437" s="269"/>
      <c r="B437" s="269"/>
      <c r="C437" s="303"/>
      <c r="D437" s="313"/>
      <c r="E437" s="269"/>
      <c r="F437" s="258"/>
      <c r="G437" s="258"/>
    </row>
    <row r="438" spans="1:7" x14ac:dyDescent="0.25">
      <c r="A438" s="269"/>
      <c r="B438" s="269"/>
      <c r="C438" s="303"/>
      <c r="D438" s="313"/>
      <c r="E438" s="269"/>
      <c r="F438" s="258"/>
      <c r="G438" s="258"/>
    </row>
    <row r="439" spans="1:7" x14ac:dyDescent="0.25">
      <c r="A439" s="269"/>
      <c r="B439" s="269"/>
      <c r="C439" s="303"/>
      <c r="D439" s="313"/>
      <c r="E439" s="269"/>
      <c r="F439" s="258"/>
      <c r="G439" s="258"/>
    </row>
    <row r="440" spans="1:7" x14ac:dyDescent="0.25">
      <c r="A440" s="269"/>
      <c r="B440" s="269"/>
      <c r="C440" s="303"/>
      <c r="D440" s="313"/>
      <c r="E440" s="269"/>
      <c r="F440" s="258"/>
      <c r="G440" s="258"/>
    </row>
    <row r="441" spans="1:7" x14ac:dyDescent="0.25">
      <c r="A441" s="269"/>
      <c r="B441" s="269"/>
      <c r="C441" s="303"/>
      <c r="D441" s="313"/>
      <c r="E441" s="269"/>
      <c r="F441" s="258"/>
      <c r="G441" s="258"/>
    </row>
    <row r="442" spans="1:7" x14ac:dyDescent="0.25">
      <c r="A442" s="269"/>
      <c r="B442" s="269"/>
      <c r="C442" s="303"/>
      <c r="D442" s="313"/>
      <c r="E442" s="269"/>
      <c r="F442" s="258"/>
      <c r="G442" s="258"/>
    </row>
    <row r="443" spans="1:7" x14ac:dyDescent="0.25">
      <c r="A443" s="269"/>
      <c r="B443" s="269"/>
      <c r="C443" s="303"/>
      <c r="D443" s="313"/>
      <c r="E443" s="269"/>
      <c r="F443" s="258"/>
      <c r="G443" s="258"/>
    </row>
    <row r="444" spans="1:7" x14ac:dyDescent="0.25">
      <c r="A444" s="269"/>
      <c r="B444" s="315"/>
      <c r="C444" s="303"/>
      <c r="D444" s="313"/>
      <c r="E444" s="269"/>
      <c r="F444" s="257"/>
      <c r="G444" s="257"/>
    </row>
    <row r="445" spans="1:7" x14ac:dyDescent="0.25">
      <c r="A445" s="269"/>
      <c r="B445" s="299"/>
      <c r="C445" s="303"/>
      <c r="D445" s="313"/>
      <c r="E445" s="269"/>
      <c r="F445" s="258"/>
      <c r="G445" s="258"/>
    </row>
    <row r="446" spans="1:7" x14ac:dyDescent="0.25">
      <c r="A446" s="269"/>
      <c r="B446" s="299"/>
      <c r="C446" s="303"/>
      <c r="D446" s="313"/>
      <c r="E446" s="269"/>
      <c r="F446" s="258"/>
      <c r="G446" s="258"/>
    </row>
    <row r="447" spans="1:7" x14ac:dyDescent="0.25">
      <c r="A447" s="269"/>
      <c r="B447" s="299"/>
      <c r="C447" s="303"/>
      <c r="D447" s="313"/>
      <c r="E447" s="269"/>
      <c r="F447" s="258"/>
      <c r="G447" s="258"/>
    </row>
    <row r="448" spans="1:7" x14ac:dyDescent="0.25">
      <c r="A448" s="269"/>
      <c r="B448" s="299"/>
      <c r="C448" s="303"/>
      <c r="D448" s="313"/>
      <c r="E448" s="269"/>
      <c r="F448" s="258"/>
      <c r="G448" s="258"/>
    </row>
    <row r="449" spans="1:7" x14ac:dyDescent="0.25">
      <c r="A449" s="269"/>
      <c r="B449" s="299"/>
      <c r="C449" s="303"/>
      <c r="D449" s="313"/>
      <c r="E449" s="269"/>
      <c r="F449" s="258"/>
      <c r="G449" s="258"/>
    </row>
    <row r="450" spans="1:7" x14ac:dyDescent="0.25">
      <c r="A450" s="269"/>
      <c r="B450" s="299"/>
      <c r="C450" s="303"/>
      <c r="D450" s="313"/>
      <c r="E450" s="269"/>
      <c r="F450" s="258"/>
      <c r="G450" s="258"/>
    </row>
    <row r="451" spans="1:7" x14ac:dyDescent="0.25">
      <c r="A451" s="269"/>
      <c r="B451" s="299"/>
      <c r="C451" s="269"/>
      <c r="D451" s="269"/>
      <c r="E451" s="269"/>
      <c r="F451" s="258"/>
      <c r="G451" s="258"/>
    </row>
    <row r="452" spans="1:7" x14ac:dyDescent="0.25">
      <c r="A452" s="269"/>
      <c r="B452" s="299"/>
      <c r="C452" s="269"/>
      <c r="D452" s="269"/>
      <c r="E452" s="269"/>
      <c r="F452" s="258"/>
      <c r="G452" s="258"/>
    </row>
    <row r="453" spans="1:7" x14ac:dyDescent="0.25">
      <c r="A453" s="269"/>
      <c r="B453" s="299"/>
      <c r="C453" s="269"/>
      <c r="D453" s="269"/>
      <c r="E453" s="269"/>
      <c r="F453" s="258"/>
      <c r="G453" s="257"/>
    </row>
    <row r="454" spans="1:7" x14ac:dyDescent="0.25">
      <c r="A454" s="293"/>
      <c r="B454" s="293"/>
      <c r="C454" s="293"/>
      <c r="D454" s="293"/>
      <c r="E454" s="293"/>
      <c r="F454" s="293"/>
      <c r="G454" s="293"/>
    </row>
    <row r="455" spans="1:7" x14ac:dyDescent="0.25">
      <c r="A455" s="269"/>
      <c r="B455" s="271"/>
      <c r="C455" s="257"/>
      <c r="D455" s="257"/>
      <c r="E455" s="269"/>
      <c r="F455" s="269"/>
      <c r="G455" s="269"/>
    </row>
    <row r="456" spans="1:7" x14ac:dyDescent="0.25">
      <c r="A456" s="269"/>
      <c r="B456" s="271"/>
      <c r="C456" s="257"/>
      <c r="D456" s="257"/>
      <c r="E456" s="269"/>
      <c r="F456" s="269"/>
      <c r="G456" s="269"/>
    </row>
    <row r="457" spans="1:7" x14ac:dyDescent="0.25">
      <c r="A457" s="269"/>
      <c r="B457" s="271"/>
      <c r="C457" s="257"/>
      <c r="D457" s="257"/>
      <c r="E457" s="269"/>
      <c r="F457" s="269"/>
      <c r="G457" s="269"/>
    </row>
    <row r="458" spans="1:7" x14ac:dyDescent="0.25">
      <c r="A458" s="269"/>
      <c r="B458" s="271"/>
      <c r="C458" s="257"/>
      <c r="D458" s="257"/>
      <c r="E458" s="269"/>
      <c r="F458" s="269"/>
      <c r="G458" s="269"/>
    </row>
    <row r="459" spans="1:7" x14ac:dyDescent="0.25">
      <c r="A459" s="269"/>
      <c r="B459" s="271"/>
      <c r="C459" s="257"/>
      <c r="D459" s="257"/>
      <c r="E459" s="269"/>
      <c r="F459" s="269"/>
      <c r="G459" s="269"/>
    </row>
    <row r="460" spans="1:7" x14ac:dyDescent="0.25">
      <c r="A460" s="269"/>
      <c r="B460" s="271"/>
      <c r="C460" s="257"/>
      <c r="D460" s="257"/>
      <c r="E460" s="269"/>
      <c r="F460" s="269"/>
      <c r="G460" s="269"/>
    </row>
    <row r="461" spans="1:7" x14ac:dyDescent="0.25">
      <c r="A461" s="269"/>
      <c r="B461" s="271"/>
      <c r="C461" s="257"/>
      <c r="D461" s="257"/>
      <c r="E461" s="269"/>
      <c r="F461" s="269"/>
      <c r="G461" s="269"/>
    </row>
    <row r="462" spans="1:7" x14ac:dyDescent="0.25">
      <c r="A462" s="269"/>
      <c r="B462" s="271"/>
      <c r="C462" s="257"/>
      <c r="D462" s="257"/>
      <c r="E462" s="269"/>
      <c r="F462" s="269"/>
      <c r="G462" s="269"/>
    </row>
    <row r="463" spans="1:7" x14ac:dyDescent="0.25">
      <c r="A463" s="269"/>
      <c r="B463" s="271"/>
      <c r="C463" s="257"/>
      <c r="D463" s="257"/>
      <c r="E463" s="269"/>
      <c r="F463" s="269"/>
      <c r="G463" s="269"/>
    </row>
    <row r="464" spans="1:7" x14ac:dyDescent="0.25">
      <c r="A464" s="269"/>
      <c r="B464" s="271"/>
      <c r="C464" s="257"/>
      <c r="D464" s="257"/>
      <c r="E464" s="269"/>
      <c r="F464" s="269"/>
      <c r="G464" s="269"/>
    </row>
    <row r="465" spans="1:7" x14ac:dyDescent="0.25">
      <c r="A465" s="269"/>
      <c r="B465" s="299"/>
      <c r="C465" s="257"/>
      <c r="D465" s="269"/>
      <c r="E465" s="269"/>
      <c r="F465" s="269"/>
      <c r="G465" s="269"/>
    </row>
    <row r="466" spans="1:7" x14ac:dyDescent="0.25">
      <c r="A466" s="269"/>
      <c r="B466" s="299"/>
      <c r="C466" s="257"/>
      <c r="D466" s="269"/>
      <c r="E466" s="269"/>
      <c r="F466" s="269"/>
      <c r="G466" s="269"/>
    </row>
    <row r="467" spans="1:7" x14ac:dyDescent="0.25">
      <c r="A467" s="269"/>
      <c r="B467" s="299"/>
      <c r="C467" s="257"/>
      <c r="D467" s="269"/>
      <c r="E467" s="269"/>
      <c r="F467" s="269"/>
      <c r="G467" s="269"/>
    </row>
    <row r="468" spans="1:7" x14ac:dyDescent="0.25">
      <c r="A468" s="269"/>
      <c r="B468" s="299"/>
      <c r="C468" s="257"/>
      <c r="D468" s="269"/>
      <c r="E468" s="269"/>
      <c r="F468" s="269"/>
      <c r="G468" s="269"/>
    </row>
    <row r="469" spans="1:7" x14ac:dyDescent="0.25">
      <c r="A469" s="269"/>
      <c r="B469" s="299"/>
      <c r="C469" s="257"/>
      <c r="D469" s="269"/>
      <c r="E469" s="269"/>
      <c r="F469" s="269"/>
      <c r="G469" s="269"/>
    </row>
    <row r="470" spans="1:7" x14ac:dyDescent="0.25">
      <c r="A470" s="269"/>
      <c r="B470" s="299"/>
      <c r="C470" s="257"/>
      <c r="D470" s="269"/>
      <c r="E470" s="269"/>
      <c r="F470" s="269"/>
      <c r="G470" s="269"/>
    </row>
    <row r="471" spans="1:7" x14ac:dyDescent="0.25">
      <c r="A471" s="269"/>
      <c r="B471" s="299"/>
      <c r="C471" s="257"/>
      <c r="D471" s="269"/>
      <c r="E471" s="269"/>
      <c r="F471" s="269"/>
      <c r="G471" s="269"/>
    </row>
    <row r="472" spans="1:7" x14ac:dyDescent="0.25">
      <c r="A472" s="269"/>
      <c r="B472" s="299"/>
      <c r="C472" s="257"/>
      <c r="D472" s="269"/>
      <c r="E472" s="269"/>
      <c r="F472" s="269"/>
      <c r="G472" s="269"/>
    </row>
    <row r="473" spans="1:7" x14ac:dyDescent="0.25">
      <c r="A473" s="269"/>
      <c r="B473" s="299"/>
      <c r="C473" s="257"/>
      <c r="D473" s="269"/>
      <c r="E473" s="269"/>
      <c r="F473" s="269"/>
      <c r="G473" s="269"/>
    </row>
    <row r="474" spans="1:7" x14ac:dyDescent="0.25">
      <c r="A474" s="269"/>
      <c r="B474" s="299"/>
      <c r="C474" s="257"/>
      <c r="D474" s="269"/>
      <c r="E474" s="269"/>
      <c r="F474" s="269"/>
      <c r="G474" s="269"/>
    </row>
    <row r="475" spans="1:7" x14ac:dyDescent="0.25">
      <c r="A475" s="269"/>
      <c r="B475" s="299"/>
      <c r="C475" s="257"/>
      <c r="D475" s="269"/>
      <c r="E475" s="269"/>
      <c r="F475" s="269"/>
      <c r="G475" s="269"/>
    </row>
    <row r="476" spans="1:7" x14ac:dyDescent="0.25">
      <c r="A476" s="269"/>
      <c r="B476" s="299"/>
      <c r="C476" s="257"/>
      <c r="D476" s="269"/>
      <c r="E476" s="269"/>
      <c r="F476" s="269"/>
      <c r="G476" s="268"/>
    </row>
    <row r="477" spans="1:7" x14ac:dyDescent="0.25">
      <c r="A477" s="269"/>
      <c r="B477" s="299"/>
      <c r="C477" s="257"/>
      <c r="D477" s="269"/>
      <c r="E477" s="269"/>
      <c r="F477" s="269"/>
      <c r="G477" s="268"/>
    </row>
    <row r="478" spans="1:7" x14ac:dyDescent="0.25">
      <c r="A478" s="269"/>
      <c r="B478" s="299"/>
      <c r="C478" s="257"/>
      <c r="D478" s="269"/>
      <c r="E478" s="269"/>
      <c r="F478" s="269"/>
      <c r="G478" s="268"/>
    </row>
    <row r="479" spans="1:7" x14ac:dyDescent="0.25">
      <c r="A479" s="269"/>
      <c r="B479" s="299"/>
      <c r="C479" s="257"/>
      <c r="D479" s="321"/>
      <c r="E479" s="321"/>
      <c r="F479" s="321"/>
      <c r="G479" s="321"/>
    </row>
    <row r="480" spans="1:7" x14ac:dyDescent="0.25">
      <c r="A480" s="269"/>
      <c r="B480" s="299"/>
      <c r="C480" s="257"/>
      <c r="D480" s="321"/>
      <c r="E480" s="321"/>
      <c r="F480" s="321"/>
      <c r="G480" s="321"/>
    </row>
    <row r="481" spans="1:7" x14ac:dyDescent="0.25">
      <c r="A481" s="269"/>
      <c r="B481" s="299"/>
      <c r="C481" s="257"/>
      <c r="D481" s="321"/>
      <c r="E481" s="321"/>
      <c r="F481" s="321"/>
      <c r="G481" s="321"/>
    </row>
    <row r="482" spans="1:7" x14ac:dyDescent="0.25">
      <c r="A482" s="293"/>
      <c r="B482" s="293"/>
      <c r="C482" s="293"/>
      <c r="D482" s="293"/>
      <c r="E482" s="293"/>
      <c r="F482" s="293"/>
      <c r="G482" s="293"/>
    </row>
    <row r="483" spans="1:7" x14ac:dyDescent="0.25">
      <c r="A483" s="269"/>
      <c r="B483" s="271"/>
      <c r="C483" s="269"/>
      <c r="D483" s="269"/>
      <c r="E483" s="272"/>
      <c r="F483" s="258"/>
      <c r="G483" s="258"/>
    </row>
    <row r="484" spans="1:7" x14ac:dyDescent="0.25">
      <c r="A484" s="269"/>
      <c r="B484" s="271"/>
      <c r="C484" s="269"/>
      <c r="D484" s="269"/>
      <c r="E484" s="272"/>
      <c r="F484" s="258"/>
      <c r="G484" s="258"/>
    </row>
    <row r="485" spans="1:7" x14ac:dyDescent="0.25">
      <c r="A485" s="269"/>
      <c r="B485" s="271"/>
      <c r="C485" s="269"/>
      <c r="D485" s="269"/>
      <c r="E485" s="272"/>
      <c r="F485" s="258"/>
      <c r="G485" s="258"/>
    </row>
    <row r="486" spans="1:7" x14ac:dyDescent="0.25">
      <c r="A486" s="269"/>
      <c r="B486" s="271"/>
      <c r="C486" s="269"/>
      <c r="D486" s="269"/>
      <c r="E486" s="272"/>
      <c r="F486" s="258"/>
      <c r="G486" s="258"/>
    </row>
    <row r="487" spans="1:7" x14ac:dyDescent="0.25">
      <c r="A487" s="269"/>
      <c r="B487" s="271"/>
      <c r="C487" s="269"/>
      <c r="D487" s="269"/>
      <c r="E487" s="272"/>
      <c r="F487" s="258"/>
      <c r="G487" s="258"/>
    </row>
    <row r="488" spans="1:7" x14ac:dyDescent="0.25">
      <c r="A488" s="269"/>
      <c r="B488" s="271"/>
      <c r="C488" s="269"/>
      <c r="D488" s="269"/>
      <c r="E488" s="272"/>
      <c r="F488" s="258"/>
      <c r="G488" s="258"/>
    </row>
    <row r="489" spans="1:7" x14ac:dyDescent="0.25">
      <c r="A489" s="269"/>
      <c r="B489" s="271"/>
      <c r="C489" s="269"/>
      <c r="D489" s="269"/>
      <c r="E489" s="272"/>
      <c r="F489" s="258"/>
      <c r="G489" s="258"/>
    </row>
    <row r="490" spans="1:7" x14ac:dyDescent="0.25">
      <c r="A490" s="269"/>
      <c r="B490" s="271"/>
      <c r="C490" s="269"/>
      <c r="D490" s="269"/>
      <c r="E490" s="272"/>
      <c r="F490" s="258"/>
      <c r="G490" s="258"/>
    </row>
    <row r="491" spans="1:7" x14ac:dyDescent="0.25">
      <c r="A491" s="269"/>
      <c r="B491" s="271"/>
      <c r="C491" s="269"/>
      <c r="D491" s="269"/>
      <c r="E491" s="272"/>
      <c r="F491" s="258"/>
      <c r="G491" s="258"/>
    </row>
    <row r="492" spans="1:7" x14ac:dyDescent="0.25">
      <c r="A492" s="269"/>
      <c r="B492" s="271"/>
      <c r="C492" s="269"/>
      <c r="D492" s="269"/>
      <c r="E492" s="272"/>
      <c r="F492" s="258"/>
      <c r="G492" s="258"/>
    </row>
    <row r="493" spans="1:7" x14ac:dyDescent="0.25">
      <c r="A493" s="269"/>
      <c r="B493" s="271"/>
      <c r="C493" s="269"/>
      <c r="D493" s="269"/>
      <c r="E493" s="272"/>
      <c r="F493" s="258"/>
      <c r="G493" s="258"/>
    </row>
    <row r="494" spans="1:7" x14ac:dyDescent="0.25">
      <c r="A494" s="269"/>
      <c r="B494" s="271"/>
      <c r="C494" s="269"/>
      <c r="D494" s="269"/>
      <c r="E494" s="272"/>
      <c r="F494" s="258"/>
      <c r="G494" s="258"/>
    </row>
    <row r="495" spans="1:7" x14ac:dyDescent="0.25">
      <c r="A495" s="269"/>
      <c r="B495" s="271"/>
      <c r="C495" s="269"/>
      <c r="D495" s="269"/>
      <c r="E495" s="272"/>
      <c r="F495" s="258"/>
      <c r="G495" s="258"/>
    </row>
    <row r="496" spans="1:7" x14ac:dyDescent="0.25">
      <c r="A496" s="269"/>
      <c r="B496" s="271"/>
      <c r="C496" s="269"/>
      <c r="D496" s="269"/>
      <c r="E496" s="272"/>
      <c r="F496" s="258"/>
      <c r="G496" s="258"/>
    </row>
    <row r="497" spans="1:7" x14ac:dyDescent="0.25">
      <c r="A497" s="269"/>
      <c r="B497" s="271"/>
      <c r="C497" s="269"/>
      <c r="D497" s="269"/>
      <c r="E497" s="272"/>
      <c r="F497" s="258"/>
      <c r="G497" s="258"/>
    </row>
    <row r="498" spans="1:7" x14ac:dyDescent="0.25">
      <c r="A498" s="269"/>
      <c r="B498" s="271"/>
      <c r="C498" s="269"/>
      <c r="D498" s="269"/>
      <c r="E498" s="272"/>
      <c r="F498" s="258"/>
      <c r="G498" s="258"/>
    </row>
    <row r="499" spans="1:7" x14ac:dyDescent="0.25">
      <c r="A499" s="269"/>
      <c r="B499" s="271"/>
      <c r="C499" s="269"/>
      <c r="D499" s="269"/>
      <c r="E499" s="272"/>
      <c r="F499" s="258"/>
      <c r="G499" s="258"/>
    </row>
    <row r="500" spans="1:7" x14ac:dyDescent="0.25">
      <c r="A500" s="269"/>
      <c r="B500" s="271"/>
      <c r="C500" s="269"/>
      <c r="D500" s="269"/>
      <c r="E500" s="272"/>
      <c r="F500" s="258"/>
      <c r="G500" s="258"/>
    </row>
    <row r="501" spans="1:7" x14ac:dyDescent="0.25">
      <c r="A501" s="269"/>
      <c r="B501" s="271"/>
      <c r="C501" s="269"/>
      <c r="D501" s="269"/>
      <c r="E501" s="272"/>
      <c r="F501" s="272"/>
      <c r="G501" s="272"/>
    </row>
    <row r="502" spans="1:7" x14ac:dyDescent="0.25">
      <c r="A502" s="269"/>
      <c r="B502" s="271"/>
      <c r="C502" s="269"/>
      <c r="D502" s="269"/>
      <c r="E502" s="272"/>
      <c r="F502" s="272"/>
      <c r="G502" s="272"/>
    </row>
    <row r="503" spans="1:7" x14ac:dyDescent="0.25">
      <c r="A503" s="269"/>
      <c r="B503" s="271"/>
      <c r="C503" s="269"/>
      <c r="D503" s="269"/>
      <c r="E503" s="272"/>
      <c r="F503" s="272"/>
      <c r="G503" s="272"/>
    </row>
    <row r="504" spans="1:7" x14ac:dyDescent="0.25">
      <c r="A504" s="269"/>
      <c r="B504" s="271"/>
      <c r="C504" s="269"/>
      <c r="D504" s="269"/>
      <c r="E504" s="272"/>
      <c r="F504" s="272"/>
      <c r="G504" s="272"/>
    </row>
    <row r="505" spans="1:7" x14ac:dyDescent="0.25">
      <c r="A505" s="293"/>
      <c r="B505" s="293"/>
      <c r="C505" s="293"/>
      <c r="D505" s="293"/>
      <c r="E505" s="293"/>
      <c r="F505" s="293"/>
      <c r="G505" s="293"/>
    </row>
    <row r="506" spans="1:7" x14ac:dyDescent="0.25">
      <c r="A506" s="269"/>
      <c r="B506" s="271"/>
      <c r="C506" s="269"/>
      <c r="D506" s="269"/>
      <c r="E506" s="272"/>
      <c r="F506" s="258"/>
      <c r="G506" s="258"/>
    </row>
    <row r="507" spans="1:7" x14ac:dyDescent="0.25">
      <c r="A507" s="269"/>
      <c r="B507" s="271"/>
      <c r="C507" s="269"/>
      <c r="D507" s="269"/>
      <c r="E507" s="272"/>
      <c r="F507" s="258"/>
      <c r="G507" s="258"/>
    </row>
    <row r="508" spans="1:7" x14ac:dyDescent="0.25">
      <c r="A508" s="269"/>
      <c r="B508" s="271"/>
      <c r="C508" s="269"/>
      <c r="D508" s="269"/>
      <c r="E508" s="272"/>
      <c r="F508" s="258"/>
      <c r="G508" s="258"/>
    </row>
    <row r="509" spans="1:7" x14ac:dyDescent="0.25">
      <c r="A509" s="269"/>
      <c r="B509" s="271"/>
      <c r="C509" s="269"/>
      <c r="D509" s="269"/>
      <c r="E509" s="272"/>
      <c r="F509" s="258"/>
      <c r="G509" s="258"/>
    </row>
    <row r="510" spans="1:7" x14ac:dyDescent="0.25">
      <c r="A510" s="269"/>
      <c r="B510" s="271"/>
      <c r="C510" s="269"/>
      <c r="D510" s="269"/>
      <c r="E510" s="272"/>
      <c r="F510" s="258"/>
      <c r="G510" s="258"/>
    </row>
    <row r="511" spans="1:7" x14ac:dyDescent="0.25">
      <c r="A511" s="269"/>
      <c r="B511" s="271"/>
      <c r="C511" s="269"/>
      <c r="D511" s="269"/>
      <c r="E511" s="272"/>
      <c r="F511" s="258"/>
      <c r="G511" s="258"/>
    </row>
    <row r="512" spans="1:7" x14ac:dyDescent="0.25">
      <c r="A512" s="269"/>
      <c r="B512" s="271"/>
      <c r="C512" s="269"/>
      <c r="D512" s="269"/>
      <c r="E512" s="272"/>
      <c r="F512" s="258"/>
      <c r="G512" s="258"/>
    </row>
    <row r="513" spans="1:7" x14ac:dyDescent="0.25">
      <c r="A513" s="269"/>
      <c r="B513" s="271"/>
      <c r="C513" s="269"/>
      <c r="D513" s="269"/>
      <c r="E513" s="272"/>
      <c r="F513" s="258"/>
      <c r="G513" s="258"/>
    </row>
    <row r="514" spans="1:7" x14ac:dyDescent="0.25">
      <c r="A514" s="269"/>
      <c r="B514" s="271"/>
      <c r="C514" s="269"/>
      <c r="D514" s="269"/>
      <c r="E514" s="272"/>
      <c r="F514" s="258"/>
      <c r="G514" s="258"/>
    </row>
    <row r="515" spans="1:7" x14ac:dyDescent="0.25">
      <c r="A515" s="269"/>
      <c r="B515" s="271"/>
      <c r="C515" s="269"/>
      <c r="D515" s="269"/>
      <c r="E515" s="272"/>
      <c r="F515" s="272"/>
      <c r="G515" s="272"/>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zoomScale="80" zoomScaleNormal="80"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1233</v>
      </c>
      <c r="D9" s="24"/>
      <c r="E9" s="24"/>
      <c r="F9" s="24"/>
      <c r="G9" s="24"/>
      <c r="H9" s="24"/>
      <c r="I9" s="7"/>
      <c r="J9" s="8"/>
      <c r="M9" s="22"/>
      <c r="N9" s="7"/>
    </row>
    <row r="10" spans="1:14" x14ac:dyDescent="0.25">
      <c r="B10" s="6"/>
      <c r="C10" s="23" t="s">
        <v>1234</v>
      </c>
      <c r="D10" s="29"/>
      <c r="E10" s="29"/>
      <c r="F10" s="24"/>
      <c r="G10" s="24"/>
      <c r="H10" s="24"/>
      <c r="I10" s="7"/>
      <c r="J10" s="8"/>
      <c r="M10" s="22"/>
      <c r="N10" s="7"/>
    </row>
    <row r="11" spans="1:14" x14ac:dyDescent="0.25">
      <c r="B11" s="6"/>
      <c r="C11" s="23" t="s">
        <v>1235</v>
      </c>
      <c r="D11" s="24"/>
      <c r="E11" s="24"/>
      <c r="F11" s="24"/>
      <c r="G11" s="24"/>
      <c r="H11" s="24"/>
      <c r="I11" s="7"/>
      <c r="J11" s="8"/>
      <c r="M11" s="22"/>
      <c r="N11" s="22"/>
    </row>
    <row r="12" spans="1:14" x14ac:dyDescent="0.25">
      <c r="B12" s="6"/>
      <c r="C12" s="23"/>
      <c r="D12" s="23" t="s">
        <v>1236</v>
      </c>
      <c r="E12" s="24"/>
      <c r="F12" s="24"/>
      <c r="G12" s="24"/>
      <c r="H12" s="24"/>
      <c r="I12" s="7"/>
      <c r="J12" s="8"/>
      <c r="M12" s="22"/>
      <c r="N12" s="22"/>
    </row>
    <row r="13" spans="1:14" x14ac:dyDescent="0.25">
      <c r="B13" s="6"/>
      <c r="C13" s="23"/>
      <c r="D13" s="23" t="s">
        <v>1237</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1238</v>
      </c>
      <c r="D17" s="23"/>
      <c r="E17" s="23"/>
      <c r="F17" s="28"/>
      <c r="G17" s="28"/>
      <c r="H17" s="28"/>
      <c r="I17" s="28"/>
      <c r="J17" s="8"/>
      <c r="M17" s="22"/>
      <c r="N17" s="23"/>
    </row>
    <row r="18" spans="2:14" s="2" customFormat="1" x14ac:dyDescent="0.25">
      <c r="B18" s="6"/>
      <c r="C18" s="29" t="s">
        <v>1239</v>
      </c>
      <c r="D18" s="29"/>
      <c r="E18" s="24"/>
      <c r="F18" s="28"/>
      <c r="G18" s="28"/>
      <c r="H18" s="28"/>
      <c r="I18" s="28"/>
      <c r="J18" s="8"/>
      <c r="M18" s="22"/>
      <c r="N18" s="23"/>
    </row>
    <row r="19" spans="2:14" s="2" customFormat="1" x14ac:dyDescent="0.25">
      <c r="B19" s="6"/>
      <c r="C19" s="23" t="s">
        <v>1240</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1241</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1242</v>
      </c>
      <c r="D24" s="23"/>
      <c r="E24" s="23"/>
      <c r="F24" s="31"/>
      <c r="G24" s="31"/>
      <c r="H24" s="31"/>
      <c r="I24" s="14"/>
      <c r="J24" s="8"/>
    </row>
    <row r="25" spans="2:14" s="2" customFormat="1" ht="15" customHeight="1" x14ac:dyDescent="0.25">
      <c r="B25" s="6"/>
      <c r="C25" s="653" t="s">
        <v>1244</v>
      </c>
      <c r="D25" s="653"/>
      <c r="E25" s="653"/>
      <c r="F25" s="653"/>
      <c r="G25" s="653"/>
      <c r="H25" s="653"/>
      <c r="I25" s="14"/>
      <c r="J25" s="8"/>
    </row>
    <row r="26" spans="2:14" s="2" customFormat="1" x14ac:dyDescent="0.25">
      <c r="B26" s="6"/>
      <c r="C26" s="653"/>
      <c r="D26" s="653"/>
      <c r="E26" s="653"/>
      <c r="F26" s="653"/>
      <c r="G26" s="653"/>
      <c r="H26" s="653"/>
      <c r="I26" s="14"/>
      <c r="J26" s="8"/>
    </row>
    <row r="27" spans="2:14" s="2" customFormat="1" x14ac:dyDescent="0.25">
      <c r="B27" s="6"/>
      <c r="C27" s="653" t="s">
        <v>1243</v>
      </c>
      <c r="D27" s="653"/>
      <c r="E27" s="653"/>
      <c r="F27" s="653"/>
      <c r="G27" s="653"/>
      <c r="H27" s="653"/>
      <c r="I27" s="14"/>
      <c r="J27" s="8"/>
    </row>
    <row r="28" spans="2:14" s="2" customFormat="1" x14ac:dyDescent="0.25">
      <c r="B28" s="6"/>
      <c r="C28" s="653"/>
      <c r="D28" s="653"/>
      <c r="E28" s="653"/>
      <c r="F28" s="653"/>
      <c r="G28" s="653"/>
      <c r="H28" s="653"/>
      <c r="I28" s="14"/>
      <c r="J28" s="8"/>
    </row>
    <row r="29" spans="2:14" s="2" customFormat="1" x14ac:dyDescent="0.25">
      <c r="B29" s="6"/>
      <c r="C29" s="653" t="s">
        <v>1245</v>
      </c>
      <c r="D29" s="653"/>
      <c r="E29" s="653"/>
      <c r="F29" s="653"/>
      <c r="G29" s="653"/>
      <c r="H29" s="653"/>
      <c r="I29" s="14"/>
      <c r="J29" s="8"/>
    </row>
    <row r="30" spans="2:14" s="2" customFormat="1" x14ac:dyDescent="0.25">
      <c r="B30" s="6"/>
      <c r="C30" s="653"/>
      <c r="D30" s="653"/>
      <c r="E30" s="653"/>
      <c r="F30" s="653"/>
      <c r="G30" s="653"/>
      <c r="H30" s="653"/>
      <c r="I30" s="14"/>
      <c r="J30" s="8"/>
    </row>
    <row r="31" spans="2:14" s="2" customFormat="1" x14ac:dyDescent="0.25">
      <c r="B31" s="6"/>
      <c r="C31" s="23" t="s">
        <v>1249</v>
      </c>
      <c r="D31" s="23"/>
      <c r="E31" s="23"/>
      <c r="F31" s="31"/>
      <c r="G31" s="31"/>
      <c r="H31" s="31"/>
      <c r="I31" s="14"/>
      <c r="J31" s="8"/>
    </row>
    <row r="32" spans="2:14" s="2" customFormat="1" x14ac:dyDescent="0.25">
      <c r="B32" s="6"/>
      <c r="C32" s="23"/>
      <c r="D32" s="23" t="s">
        <v>1246</v>
      </c>
      <c r="E32" s="23"/>
      <c r="F32" s="31"/>
      <c r="G32" s="31"/>
      <c r="H32" s="31"/>
      <c r="I32" s="14"/>
      <c r="J32" s="8"/>
    </row>
    <row r="33" spans="2:20" s="2" customFormat="1" x14ac:dyDescent="0.25">
      <c r="B33" s="6"/>
      <c r="C33" s="23"/>
      <c r="D33" s="23" t="s">
        <v>1247</v>
      </c>
      <c r="E33" s="23"/>
      <c r="F33" s="31"/>
      <c r="G33" s="31"/>
      <c r="H33" s="31"/>
      <c r="I33" s="14"/>
      <c r="J33" s="8"/>
    </row>
    <row r="34" spans="2:20" s="2" customFormat="1" x14ac:dyDescent="0.25">
      <c r="B34" s="6"/>
      <c r="C34" s="23"/>
      <c r="D34" s="23" t="s">
        <v>1248</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54" t="s">
        <v>37</v>
      </c>
      <c r="B1" s="655"/>
      <c r="C1" s="65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1221</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1865</v>
      </c>
      <c r="D24" s="59"/>
    </row>
    <row r="25" spans="1:31" ht="14.45" customHeight="1" x14ac:dyDescent="0.25">
      <c r="A25" s="191" t="s">
        <v>1227</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1" t="s">
        <v>1224</v>
      </c>
      <c r="B29" s="191"/>
      <c r="C29" s="192"/>
    </row>
    <row r="30" spans="1:31" ht="60" x14ac:dyDescent="0.25">
      <c r="A30" s="193"/>
      <c r="B30" s="194" t="s">
        <v>1222</v>
      </c>
      <c r="C30" s="58" t="s">
        <v>1866</v>
      </c>
    </row>
    <row r="31" spans="1:31" x14ac:dyDescent="0.25">
      <c r="A31" s="191" t="s">
        <v>1223</v>
      </c>
      <c r="B31" s="191"/>
      <c r="C31" s="192"/>
    </row>
    <row r="32" spans="1:31" ht="30" x14ac:dyDescent="0.25">
      <c r="A32" s="193"/>
      <c r="B32" s="194" t="s">
        <v>1225</v>
      </c>
      <c r="C32" s="58" t="s">
        <v>1226</v>
      </c>
    </row>
    <row r="33" spans="1:3" x14ac:dyDescent="0.25">
      <c r="A33" s="191" t="s">
        <v>1228</v>
      </c>
      <c r="B33" s="191"/>
      <c r="C33" s="192"/>
    </row>
    <row r="34" spans="1:3" ht="30" x14ac:dyDescent="0.25">
      <c r="A34" s="193"/>
      <c r="B34" s="194" t="s">
        <v>1232</v>
      </c>
      <c r="C34" s="58" t="s">
        <v>1231</v>
      </c>
    </row>
    <row r="38" spans="1:3" x14ac:dyDescent="0.25">
      <c r="C38" s="1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413"/>
  <sheetViews>
    <sheetView zoomScale="85" zoomScaleNormal="85"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0" t="s">
        <v>1178</v>
      </c>
      <c r="B1" s="180"/>
      <c r="C1" s="64"/>
      <c r="D1" s="64"/>
      <c r="E1" s="64"/>
      <c r="F1" s="188" t="s">
        <v>1702</v>
      </c>
      <c r="H1" s="64"/>
      <c r="I1" s="180"/>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223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537</v>
      </c>
      <c r="E14" s="72"/>
      <c r="F14" s="72"/>
      <c r="H14" s="64"/>
      <c r="L14" s="64"/>
      <c r="M14" s="64"/>
    </row>
    <row r="15" spans="1:13" x14ac:dyDescent="0.25">
      <c r="A15" s="66" t="s">
        <v>83</v>
      </c>
      <c r="B15" s="80" t="s">
        <v>84</v>
      </c>
      <c r="C15" s="66" t="s">
        <v>2818</v>
      </c>
      <c r="E15" s="72"/>
      <c r="F15" s="72"/>
      <c r="H15" s="64"/>
      <c r="L15" s="64"/>
      <c r="M15" s="64"/>
    </row>
    <row r="16" spans="1:13" ht="60" x14ac:dyDescent="0.25">
      <c r="A16" s="66" t="s">
        <v>85</v>
      </c>
      <c r="B16" s="80" t="s">
        <v>86</v>
      </c>
      <c r="C16" s="66" t="s">
        <v>2828</v>
      </c>
      <c r="E16" s="72"/>
      <c r="F16" s="72"/>
      <c r="H16" s="64"/>
      <c r="L16" s="64"/>
      <c r="M16" s="64"/>
    </row>
    <row r="17" spans="1:13" x14ac:dyDescent="0.25">
      <c r="A17" s="66" t="s">
        <v>87</v>
      </c>
      <c r="B17" s="80" t="s">
        <v>88</v>
      </c>
      <c r="C17" s="66" t="s">
        <v>2829</v>
      </c>
      <c r="E17" s="72"/>
      <c r="F17" s="72"/>
      <c r="H17" s="64"/>
      <c r="L17" s="64"/>
      <c r="M17" s="64"/>
    </row>
    <row r="18" spans="1:13" outlineLevel="1" x14ac:dyDescent="0.25">
      <c r="A18" s="66" t="s">
        <v>89</v>
      </c>
      <c r="B18" s="81" t="s">
        <v>90</v>
      </c>
      <c r="E18" s="72"/>
      <c r="F18" s="72"/>
      <c r="H18" s="64"/>
      <c r="L18" s="64"/>
      <c r="M18" s="64"/>
    </row>
    <row r="19" spans="1:13" outlineLevel="1" x14ac:dyDescent="0.25">
      <c r="A19" s="66" t="s">
        <v>91</v>
      </c>
      <c r="B19" s="81" t="s">
        <v>92</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99</v>
      </c>
      <c r="B27" s="82" t="s">
        <v>100</v>
      </c>
      <c r="C27" s="66" t="s">
        <v>2830</v>
      </c>
      <c r="D27" s="83"/>
      <c r="E27" s="83"/>
      <c r="F27" s="83"/>
      <c r="H27" s="64"/>
      <c r="L27" s="64"/>
      <c r="M27" s="64"/>
    </row>
    <row r="28" spans="1:13" x14ac:dyDescent="0.25">
      <c r="A28" s="66" t="s">
        <v>101</v>
      </c>
      <c r="B28" s="82" t="s">
        <v>102</v>
      </c>
      <c r="C28" s="66" t="s">
        <v>2830</v>
      </c>
      <c r="D28" s="83"/>
      <c r="E28" s="83"/>
      <c r="F28" s="83"/>
      <c r="H28" s="64"/>
      <c r="L28" s="64"/>
      <c r="M28" s="64"/>
    </row>
    <row r="29" spans="1:13" x14ac:dyDescent="0.25">
      <c r="A29" s="66" t="s">
        <v>103</v>
      </c>
      <c r="B29" s="82" t="s">
        <v>104</v>
      </c>
      <c r="C29" s="66" t="s">
        <v>2831</v>
      </c>
      <c r="E29" s="83"/>
      <c r="F29" s="83"/>
      <c r="H29" s="64"/>
      <c r="L29" s="64"/>
      <c r="M29" s="64"/>
    </row>
    <row r="30" spans="1:13" outlineLevel="1" x14ac:dyDescent="0.25">
      <c r="A30" s="66" t="s">
        <v>105</v>
      </c>
      <c r="B30" s="82"/>
      <c r="E30" s="83"/>
      <c r="F30" s="83"/>
      <c r="H30" s="64"/>
      <c r="L30" s="64"/>
      <c r="M30" s="64"/>
    </row>
    <row r="31" spans="1:13" outlineLevel="1" x14ac:dyDescent="0.25">
      <c r="A31" s="66" t="s">
        <v>106</v>
      </c>
      <c r="B31" s="82"/>
      <c r="E31" s="83"/>
      <c r="F31" s="83"/>
      <c r="H31" s="64"/>
      <c r="L31" s="64"/>
      <c r="M31" s="64"/>
    </row>
    <row r="32" spans="1:13" outlineLevel="1" x14ac:dyDescent="0.25">
      <c r="A32" s="66" t="s">
        <v>107</v>
      </c>
      <c r="B32" s="82"/>
      <c r="E32" s="83"/>
      <c r="F32" s="83"/>
      <c r="H32" s="64"/>
      <c r="L32" s="64"/>
      <c r="M32" s="64"/>
    </row>
    <row r="33" spans="1:14" outlineLevel="1" x14ac:dyDescent="0.25">
      <c r="A33" s="66" t="s">
        <v>108</v>
      </c>
      <c r="B33" s="82"/>
      <c r="E33" s="83"/>
      <c r="F33" s="83"/>
      <c r="H33" s="64"/>
      <c r="L33" s="64"/>
      <c r="M33" s="64"/>
    </row>
    <row r="34" spans="1:14" outlineLevel="1" x14ac:dyDescent="0.25">
      <c r="A34" s="66" t="s">
        <v>109</v>
      </c>
      <c r="B34" s="82"/>
      <c r="E34" s="83"/>
      <c r="F34" s="83"/>
      <c r="H34" s="64"/>
      <c r="L34" s="64"/>
      <c r="M34" s="64"/>
    </row>
    <row r="35" spans="1:14" outlineLevel="1" x14ac:dyDescent="0.25">
      <c r="A35" s="66" t="s">
        <v>110</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25">
      <c r="A38" s="66" t="s">
        <v>4</v>
      </c>
      <c r="B38" s="83" t="s">
        <v>1026</v>
      </c>
      <c r="C38" s="245">
        <v>118833</v>
      </c>
      <c r="F38" s="83"/>
      <c r="H38" s="64"/>
      <c r="L38" s="64"/>
      <c r="M38" s="64"/>
    </row>
    <row r="39" spans="1:14" x14ac:dyDescent="0.25">
      <c r="A39" s="66" t="s">
        <v>113</v>
      </c>
      <c r="B39" s="83" t="s">
        <v>114</v>
      </c>
      <c r="C39" s="245">
        <v>99968</v>
      </c>
      <c r="F39" s="83"/>
      <c r="H39" s="64"/>
      <c r="L39" s="64"/>
      <c r="M39" s="64"/>
      <c r="N39" s="95"/>
    </row>
    <row r="40" spans="1:14" outlineLevel="1" x14ac:dyDescent="0.25">
      <c r="A40" s="66" t="s">
        <v>115</v>
      </c>
      <c r="B40" s="89" t="s">
        <v>116</v>
      </c>
      <c r="C40" s="183">
        <v>118941</v>
      </c>
      <c r="F40" s="83"/>
      <c r="H40" s="64"/>
      <c r="L40" s="64"/>
      <c r="M40" s="64"/>
      <c r="N40" s="95"/>
    </row>
    <row r="41" spans="1:14" outlineLevel="1" x14ac:dyDescent="0.25">
      <c r="A41" s="66" t="s">
        <v>117</v>
      </c>
      <c r="B41" s="89" t="s">
        <v>118</v>
      </c>
      <c r="C41" s="183">
        <v>103016</v>
      </c>
      <c r="F41" s="83"/>
      <c r="H41" s="64"/>
      <c r="L41" s="64"/>
      <c r="M41" s="64"/>
      <c r="N41" s="95"/>
    </row>
    <row r="42" spans="1:14" outlineLevel="1" x14ac:dyDescent="0.25">
      <c r="A42" s="66" t="s">
        <v>119</v>
      </c>
      <c r="B42" s="89"/>
      <c r="C42" s="183"/>
      <c r="F42" s="83"/>
      <c r="H42" s="64"/>
      <c r="L42" s="64"/>
      <c r="M42" s="64"/>
      <c r="N42" s="95"/>
    </row>
    <row r="43" spans="1:14" outlineLevel="1" x14ac:dyDescent="0.25">
      <c r="A43" s="95" t="s">
        <v>1250</v>
      </c>
      <c r="B43" s="83"/>
      <c r="F43" s="83"/>
      <c r="H43" s="64"/>
      <c r="L43" s="64"/>
      <c r="M43" s="64"/>
      <c r="N43" s="95"/>
    </row>
    <row r="44" spans="1:14" ht="15" customHeight="1" x14ac:dyDescent="0.25">
      <c r="A44" s="85"/>
      <c r="B44" s="86" t="s">
        <v>120</v>
      </c>
      <c r="C44" s="133" t="s">
        <v>1027</v>
      </c>
      <c r="D44" s="85" t="s">
        <v>121</v>
      </c>
      <c r="E44" s="87"/>
      <c r="F44" s="88" t="s">
        <v>122</v>
      </c>
      <c r="G44" s="88" t="s">
        <v>123</v>
      </c>
      <c r="H44" s="64"/>
      <c r="L44" s="64"/>
      <c r="M44" s="64"/>
      <c r="N44" s="95"/>
    </row>
    <row r="45" spans="1:14" x14ac:dyDescent="0.25">
      <c r="A45" s="66" t="s">
        <v>8</v>
      </c>
      <c r="B45" s="83" t="s">
        <v>124</v>
      </c>
      <c r="C45" s="179">
        <v>0</v>
      </c>
      <c r="D45" s="179">
        <f>IF(OR(C38="[For completion]",C39="[For completion]"),"Please complete G.3.1.1 and G.3.1.2",(C38/C39-1))</f>
        <v>0.18871038732394374</v>
      </c>
      <c r="E45" s="179"/>
      <c r="F45" s="179">
        <v>0.02</v>
      </c>
      <c r="G45" s="66" t="s">
        <v>853</v>
      </c>
      <c r="H45" s="64"/>
      <c r="L45" s="64"/>
      <c r="M45" s="64"/>
      <c r="N45" s="95"/>
    </row>
    <row r="46" spans="1:14" outlineLevel="1" x14ac:dyDescent="0.25">
      <c r="A46" s="66" t="s">
        <v>125</v>
      </c>
      <c r="B46" s="81" t="s">
        <v>126</v>
      </c>
      <c r="C46" s="179"/>
      <c r="D46" s="179"/>
      <c r="E46" s="179"/>
      <c r="F46" s="179"/>
      <c r="G46" s="102"/>
      <c r="H46" s="64"/>
      <c r="L46" s="64"/>
      <c r="M46" s="64"/>
      <c r="N46" s="95"/>
    </row>
    <row r="47" spans="1:14" outlineLevel="1" x14ac:dyDescent="0.25">
      <c r="A47" s="66" t="s">
        <v>127</v>
      </c>
      <c r="B47" s="81" t="s">
        <v>128</v>
      </c>
      <c r="C47" s="179"/>
      <c r="D47" s="179"/>
      <c r="E47" s="179"/>
      <c r="F47" s="179"/>
      <c r="G47" s="102"/>
      <c r="H47" s="64"/>
      <c r="L47" s="64"/>
      <c r="M47" s="64"/>
      <c r="N47" s="95"/>
    </row>
    <row r="48" spans="1:14" outlineLevel="1" x14ac:dyDescent="0.25">
      <c r="A48" s="66" t="s">
        <v>129</v>
      </c>
      <c r="B48" s="81"/>
      <c r="C48" s="102"/>
      <c r="D48" s="102"/>
      <c r="E48" s="102"/>
      <c r="F48" s="102"/>
      <c r="G48" s="102"/>
      <c r="H48" s="64"/>
      <c r="L48" s="64"/>
      <c r="M48" s="64"/>
      <c r="N48" s="95"/>
    </row>
    <row r="49" spans="1:14" outlineLevel="1" x14ac:dyDescent="0.25">
      <c r="A49" s="66" t="s">
        <v>130</v>
      </c>
      <c r="B49" s="81"/>
      <c r="C49" s="102"/>
      <c r="D49" s="102"/>
      <c r="E49" s="102"/>
      <c r="F49" s="102"/>
      <c r="G49" s="102"/>
      <c r="H49" s="64"/>
      <c r="L49" s="64"/>
      <c r="M49" s="64"/>
      <c r="N49" s="95"/>
    </row>
    <row r="50" spans="1:14" outlineLevel="1" x14ac:dyDescent="0.25">
      <c r="A50" s="66" t="s">
        <v>131</v>
      </c>
      <c r="B50" s="81"/>
      <c r="C50" s="102"/>
      <c r="D50" s="102"/>
      <c r="E50" s="102"/>
      <c r="F50" s="102"/>
      <c r="G50" s="102"/>
      <c r="H50" s="64"/>
      <c r="L50" s="64"/>
      <c r="M50" s="64"/>
      <c r="N50" s="95"/>
    </row>
    <row r="51" spans="1:14" outlineLevel="1" x14ac:dyDescent="0.25">
      <c r="A51" s="66" t="s">
        <v>132</v>
      </c>
      <c r="B51" s="81"/>
      <c r="C51" s="102"/>
      <c r="D51" s="102"/>
      <c r="E51" s="102"/>
      <c r="F51" s="102"/>
      <c r="G51" s="102"/>
      <c r="H51" s="64"/>
      <c r="L51" s="64"/>
      <c r="M51" s="64"/>
      <c r="N51" s="95"/>
    </row>
    <row r="52" spans="1:14" ht="15" customHeight="1" x14ac:dyDescent="0.25">
      <c r="A52" s="85"/>
      <c r="B52" s="86" t="s">
        <v>133</v>
      </c>
      <c r="C52" s="85" t="s">
        <v>112</v>
      </c>
      <c r="D52" s="85"/>
      <c r="E52" s="87"/>
      <c r="F52" s="88" t="s">
        <v>134</v>
      </c>
      <c r="G52" s="88"/>
      <c r="H52" s="64"/>
      <c r="L52" s="64"/>
      <c r="M52" s="64"/>
      <c r="N52" s="95"/>
    </row>
    <row r="53" spans="1:14" x14ac:dyDescent="0.25">
      <c r="A53" s="66" t="s">
        <v>135</v>
      </c>
      <c r="B53" s="83" t="s">
        <v>136</v>
      </c>
      <c r="C53" s="183">
        <v>118833</v>
      </c>
      <c r="E53" s="90"/>
      <c r="F53" s="196">
        <f>IF($C$58=0,"",IF(C53="[for completion]","",C53/$C$58))</f>
        <v>1</v>
      </c>
      <c r="G53" s="91"/>
      <c r="H53" s="64"/>
      <c r="L53" s="64"/>
      <c r="M53" s="64"/>
      <c r="N53" s="95"/>
    </row>
    <row r="54" spans="1:14" x14ac:dyDescent="0.25">
      <c r="A54" s="66" t="s">
        <v>137</v>
      </c>
      <c r="B54" s="83" t="s">
        <v>138</v>
      </c>
      <c r="C54" s="183"/>
      <c r="E54" s="90"/>
      <c r="F54" s="196">
        <f>IF($C$58=0,"",IF(C54="[for completion]","",C54/$C$58))</f>
        <v>0</v>
      </c>
      <c r="G54" s="91"/>
      <c r="H54" s="64"/>
      <c r="L54" s="64"/>
      <c r="M54" s="64"/>
      <c r="N54" s="95"/>
    </row>
    <row r="55" spans="1:14" x14ac:dyDescent="0.25">
      <c r="A55" s="66" t="s">
        <v>139</v>
      </c>
      <c r="B55" s="83" t="s">
        <v>140</v>
      </c>
      <c r="C55" s="183"/>
      <c r="E55" s="90"/>
      <c r="F55" s="204">
        <f t="shared" ref="F55:F56" si="0">IF($C$58=0,"",IF(C55="[for completion]","",C55/$C$58))</f>
        <v>0</v>
      </c>
      <c r="G55" s="91"/>
      <c r="H55" s="64"/>
      <c r="L55" s="64"/>
      <c r="M55" s="64"/>
      <c r="N55" s="95"/>
    </row>
    <row r="56" spans="1:14" x14ac:dyDescent="0.25">
      <c r="A56" s="66" t="s">
        <v>141</v>
      </c>
      <c r="B56" s="83" t="s">
        <v>142</v>
      </c>
      <c r="C56" s="183"/>
      <c r="E56" s="90"/>
      <c r="F56" s="204">
        <f t="shared" si="0"/>
        <v>0</v>
      </c>
      <c r="G56" s="91"/>
      <c r="H56" s="64"/>
      <c r="L56" s="64"/>
      <c r="M56" s="64"/>
      <c r="N56" s="95"/>
    </row>
    <row r="57" spans="1:14" x14ac:dyDescent="0.25">
      <c r="A57" s="66" t="s">
        <v>143</v>
      </c>
      <c r="B57" s="66" t="s">
        <v>144</v>
      </c>
      <c r="C57" s="183"/>
      <c r="E57" s="90"/>
      <c r="F57" s="196">
        <f>IF($C$58=0,"",IF(C57="[for completion]","",C57/$C$58))</f>
        <v>0</v>
      </c>
      <c r="G57" s="91"/>
      <c r="H57" s="64"/>
      <c r="L57" s="64"/>
      <c r="M57" s="64"/>
      <c r="N57" s="95"/>
    </row>
    <row r="58" spans="1:14" x14ac:dyDescent="0.25">
      <c r="A58" s="66" t="s">
        <v>145</v>
      </c>
      <c r="B58" s="92" t="s">
        <v>146</v>
      </c>
      <c r="C58" s="185">
        <f>SUM(C53:C57)</f>
        <v>118833</v>
      </c>
      <c r="D58" s="90"/>
      <c r="E58" s="90"/>
      <c r="F58" s="197">
        <f>SUM(F53:F57)</f>
        <v>1</v>
      </c>
      <c r="G58" s="91"/>
      <c r="H58" s="64"/>
      <c r="L58" s="64"/>
      <c r="M58" s="64"/>
      <c r="N58" s="95"/>
    </row>
    <row r="59" spans="1:14" outlineLevel="1" x14ac:dyDescent="0.25">
      <c r="A59" s="66" t="s">
        <v>147</v>
      </c>
      <c r="B59" s="94"/>
      <c r="C59" s="183"/>
      <c r="E59" s="90"/>
      <c r="F59" s="196">
        <f t="shared" ref="F59:F64" si="1">IF($C$58=0,"",IF(C59="[for completion]","",C59/$C$58))</f>
        <v>0</v>
      </c>
      <c r="G59" s="91"/>
      <c r="H59" s="64"/>
      <c r="L59" s="64"/>
      <c r="M59" s="64"/>
      <c r="N59" s="95"/>
    </row>
    <row r="60" spans="1:14" outlineLevel="1" x14ac:dyDescent="0.25">
      <c r="A60" s="66" t="s">
        <v>148</v>
      </c>
      <c r="B60" s="94"/>
      <c r="C60" s="183"/>
      <c r="E60" s="90"/>
      <c r="F60" s="196">
        <f t="shared" si="1"/>
        <v>0</v>
      </c>
      <c r="G60" s="91"/>
      <c r="H60" s="64"/>
      <c r="L60" s="64"/>
      <c r="M60" s="64"/>
      <c r="N60" s="95"/>
    </row>
    <row r="61" spans="1:14" outlineLevel="1" x14ac:dyDescent="0.25">
      <c r="A61" s="66" t="s">
        <v>149</v>
      </c>
      <c r="B61" s="94"/>
      <c r="C61" s="183"/>
      <c r="E61" s="90"/>
      <c r="F61" s="196">
        <f t="shared" si="1"/>
        <v>0</v>
      </c>
      <c r="G61" s="91"/>
      <c r="H61" s="64"/>
      <c r="L61" s="64"/>
      <c r="M61" s="64"/>
      <c r="N61" s="95"/>
    </row>
    <row r="62" spans="1:14" outlineLevel="1" x14ac:dyDescent="0.25">
      <c r="A62" s="66" t="s">
        <v>150</v>
      </c>
      <c r="B62" s="94"/>
      <c r="C62" s="183"/>
      <c r="E62" s="90"/>
      <c r="F62" s="196">
        <f t="shared" si="1"/>
        <v>0</v>
      </c>
      <c r="G62" s="91"/>
      <c r="H62" s="64"/>
      <c r="L62" s="64"/>
      <c r="M62" s="64"/>
      <c r="N62" s="95"/>
    </row>
    <row r="63" spans="1:14" outlineLevel="1" x14ac:dyDescent="0.25">
      <c r="A63" s="66" t="s">
        <v>151</v>
      </c>
      <c r="B63" s="94"/>
      <c r="C63" s="183"/>
      <c r="E63" s="90"/>
      <c r="F63" s="196">
        <f t="shared" si="1"/>
        <v>0</v>
      </c>
      <c r="G63" s="91"/>
      <c r="H63" s="64"/>
      <c r="L63" s="64"/>
      <c r="M63" s="64"/>
      <c r="N63" s="95"/>
    </row>
    <row r="64" spans="1:14" outlineLevel="1" x14ac:dyDescent="0.25">
      <c r="A64" s="66" t="s">
        <v>152</v>
      </c>
      <c r="B64" s="94"/>
      <c r="C64" s="186"/>
      <c r="D64" s="95"/>
      <c r="E64" s="95"/>
      <c r="F64" s="196">
        <f t="shared" si="1"/>
        <v>0</v>
      </c>
      <c r="G64" s="93"/>
      <c r="H64" s="64"/>
      <c r="L64" s="64"/>
      <c r="M64" s="64"/>
      <c r="N64" s="95"/>
    </row>
    <row r="65" spans="1:14" ht="15" customHeight="1" x14ac:dyDescent="0.25">
      <c r="A65" s="85"/>
      <c r="B65" s="86" t="s">
        <v>153</v>
      </c>
      <c r="C65" s="133" t="s">
        <v>1038</v>
      </c>
      <c r="D65" s="133" t="s">
        <v>1039</v>
      </c>
      <c r="E65" s="87"/>
      <c r="F65" s="88" t="s">
        <v>154</v>
      </c>
      <c r="G65" s="96" t="s">
        <v>155</v>
      </c>
      <c r="H65" s="64"/>
      <c r="L65" s="64"/>
      <c r="M65" s="64"/>
      <c r="N65" s="95"/>
    </row>
    <row r="66" spans="1:14" x14ac:dyDescent="0.25">
      <c r="A66" s="66" t="s">
        <v>156</v>
      </c>
      <c r="B66" s="83" t="s">
        <v>1111</v>
      </c>
      <c r="C66" s="187">
        <v>22.47</v>
      </c>
      <c r="D66" s="187" t="s">
        <v>853</v>
      </c>
      <c r="E66" s="80"/>
      <c r="F66" s="97"/>
      <c r="G66" s="98"/>
      <c r="H66" s="64"/>
      <c r="L66" s="64"/>
      <c r="M66" s="64"/>
      <c r="N66" s="95"/>
    </row>
    <row r="67" spans="1:14" x14ac:dyDescent="0.25">
      <c r="B67" s="83"/>
      <c r="E67" s="80"/>
      <c r="F67" s="97"/>
      <c r="G67" s="98"/>
      <c r="H67" s="64"/>
      <c r="L67" s="64"/>
      <c r="M67" s="64"/>
      <c r="N67" s="95"/>
    </row>
    <row r="68" spans="1:14" x14ac:dyDescent="0.25">
      <c r="B68" s="83" t="s">
        <v>1032</v>
      </c>
      <c r="C68" s="80"/>
      <c r="D68" s="80"/>
      <c r="E68" s="80"/>
      <c r="F68" s="98"/>
      <c r="G68" s="98"/>
      <c r="H68" s="64"/>
      <c r="L68" s="64"/>
      <c r="M68" s="64"/>
      <c r="N68" s="95"/>
    </row>
    <row r="69" spans="1:14" x14ac:dyDescent="0.25">
      <c r="B69" s="83" t="s">
        <v>158</v>
      </c>
      <c r="E69" s="80"/>
      <c r="F69" s="98"/>
      <c r="G69" s="98"/>
      <c r="H69" s="64"/>
      <c r="L69" s="64"/>
      <c r="M69" s="64"/>
      <c r="N69" s="95"/>
    </row>
    <row r="70" spans="1:14" x14ac:dyDescent="0.25">
      <c r="A70" s="66" t="s">
        <v>159</v>
      </c>
      <c r="B70" s="174" t="s">
        <v>1198</v>
      </c>
      <c r="C70" s="183">
        <v>282</v>
      </c>
      <c r="D70" s="183" t="s">
        <v>853</v>
      </c>
      <c r="E70" s="62"/>
      <c r="F70" s="196">
        <f t="shared" ref="F70:F76" si="2">IF($C$77=0,"",IF(C70="[for completion]","",C70/$C$77))</f>
        <v>2.3730781853525534E-3</v>
      </c>
      <c r="G70" s="196" t="str">
        <f>IF($D$77=0,"",IF(D70="[Mark as ND1 if not relevant]","",D70/$D$77))</f>
        <v/>
      </c>
      <c r="H70" s="64"/>
      <c r="L70" s="64"/>
      <c r="M70" s="64"/>
      <c r="N70" s="95"/>
    </row>
    <row r="71" spans="1:14" x14ac:dyDescent="0.25">
      <c r="A71" s="66" t="s">
        <v>160</v>
      </c>
      <c r="B71" s="175" t="s">
        <v>1199</v>
      </c>
      <c r="C71" s="183">
        <v>89</v>
      </c>
      <c r="D71" s="183" t="s">
        <v>853</v>
      </c>
      <c r="E71" s="62"/>
      <c r="F71" s="196">
        <f t="shared" si="2"/>
        <v>7.489502074339619E-4</v>
      </c>
      <c r="G71" s="196" t="str">
        <f t="shared" ref="G71:G76" si="3">IF($D$77=0,"",IF(D71="[Mark as ND1 if not relevant]","",D71/$D$77))</f>
        <v/>
      </c>
      <c r="H71" s="64"/>
      <c r="L71" s="64"/>
      <c r="M71" s="64"/>
      <c r="N71" s="95"/>
    </row>
    <row r="72" spans="1:14" x14ac:dyDescent="0.25">
      <c r="A72" s="66" t="s">
        <v>161</v>
      </c>
      <c r="B72" s="174" t="s">
        <v>1200</v>
      </c>
      <c r="C72" s="183">
        <v>91</v>
      </c>
      <c r="D72" s="183" t="s">
        <v>853</v>
      </c>
      <c r="E72" s="62"/>
      <c r="F72" s="196">
        <f t="shared" si="2"/>
        <v>7.6578054917405094E-4</v>
      </c>
      <c r="G72" s="196" t="str">
        <f t="shared" si="3"/>
        <v/>
      </c>
      <c r="H72" s="64"/>
      <c r="L72" s="64"/>
      <c r="M72" s="64"/>
      <c r="N72" s="95"/>
    </row>
    <row r="73" spans="1:14" x14ac:dyDescent="0.25">
      <c r="A73" s="66" t="s">
        <v>162</v>
      </c>
      <c r="B73" s="174" t="s">
        <v>1201</v>
      </c>
      <c r="C73" s="183">
        <v>136</v>
      </c>
      <c r="D73" s="183" t="s">
        <v>853</v>
      </c>
      <c r="E73" s="62"/>
      <c r="F73" s="196">
        <f t="shared" si="2"/>
        <v>1.1444632383260543E-3</v>
      </c>
      <c r="G73" s="196" t="str">
        <f t="shared" si="3"/>
        <v/>
      </c>
      <c r="H73" s="64"/>
      <c r="L73" s="64"/>
      <c r="M73" s="64"/>
      <c r="N73" s="95"/>
    </row>
    <row r="74" spans="1:14" x14ac:dyDescent="0.25">
      <c r="A74" s="66" t="s">
        <v>163</v>
      </c>
      <c r="B74" s="174" t="s">
        <v>1202</v>
      </c>
      <c r="C74" s="183">
        <v>190</v>
      </c>
      <c r="D74" s="183" t="s">
        <v>853</v>
      </c>
      <c r="E74" s="62"/>
      <c r="F74" s="196">
        <f t="shared" si="2"/>
        <v>1.598882465308458E-3</v>
      </c>
      <c r="G74" s="196" t="str">
        <f t="shared" si="3"/>
        <v/>
      </c>
      <c r="H74" s="64"/>
      <c r="L74" s="64"/>
      <c r="M74" s="64"/>
      <c r="N74" s="95"/>
    </row>
    <row r="75" spans="1:14" x14ac:dyDescent="0.25">
      <c r="A75" s="66" t="s">
        <v>164</v>
      </c>
      <c r="B75" s="174" t="s">
        <v>1203</v>
      </c>
      <c r="C75" s="183">
        <v>2084</v>
      </c>
      <c r="D75" s="183" t="s">
        <v>853</v>
      </c>
      <c r="E75" s="62"/>
      <c r="F75" s="196">
        <f t="shared" si="2"/>
        <v>1.7537216093172773E-2</v>
      </c>
      <c r="G75" s="196" t="str">
        <f t="shared" si="3"/>
        <v/>
      </c>
      <c r="H75" s="64"/>
      <c r="L75" s="64"/>
      <c r="M75" s="64"/>
      <c r="N75" s="95"/>
    </row>
    <row r="76" spans="1:14" x14ac:dyDescent="0.25">
      <c r="A76" s="66" t="s">
        <v>165</v>
      </c>
      <c r="B76" s="174" t="s">
        <v>1204</v>
      </c>
      <c r="C76" s="183">
        <v>115961</v>
      </c>
      <c r="D76" s="183" t="s">
        <v>853</v>
      </c>
      <c r="E76" s="62"/>
      <c r="F76" s="196">
        <f t="shared" si="2"/>
        <v>0.97583162926123213</v>
      </c>
      <c r="G76" s="196" t="str">
        <f t="shared" si="3"/>
        <v/>
      </c>
      <c r="H76" s="64"/>
      <c r="L76" s="64"/>
      <c r="M76" s="64"/>
      <c r="N76" s="95"/>
    </row>
    <row r="77" spans="1:14" x14ac:dyDescent="0.25">
      <c r="A77" s="66" t="s">
        <v>166</v>
      </c>
      <c r="B77" s="99" t="s">
        <v>146</v>
      </c>
      <c r="C77" s="185">
        <f>SUM(C70:C76)</f>
        <v>118833</v>
      </c>
      <c r="D77" s="185">
        <f>SUM(D70:D76)</f>
        <v>0</v>
      </c>
      <c r="E77" s="83"/>
      <c r="F77" s="197">
        <f>SUM(F70:F76)</f>
        <v>1</v>
      </c>
      <c r="G77" s="197">
        <f>SUM(G70:G76)</f>
        <v>0</v>
      </c>
      <c r="H77" s="64"/>
      <c r="L77" s="64"/>
      <c r="M77" s="64"/>
      <c r="N77" s="95"/>
    </row>
    <row r="78" spans="1:14" outlineLevel="1" x14ac:dyDescent="0.25">
      <c r="A78" s="66" t="s">
        <v>167</v>
      </c>
      <c r="B78" s="100" t="s">
        <v>168</v>
      </c>
      <c r="C78" s="185"/>
      <c r="D78" s="185"/>
      <c r="E78" s="83"/>
      <c r="F78" s="196">
        <f>IF($C$77=0,"",IF(C78="[for completion]","",C78/$C$77))</f>
        <v>0</v>
      </c>
      <c r="G78" s="196" t="str">
        <f t="shared" ref="G78:G87" si="4">IF($D$77=0,"",IF(D78="[for completion]","",D78/$D$77))</f>
        <v/>
      </c>
      <c r="H78" s="64"/>
      <c r="L78" s="64"/>
      <c r="M78" s="64"/>
      <c r="N78" s="95"/>
    </row>
    <row r="79" spans="1:14" outlineLevel="1" x14ac:dyDescent="0.25">
      <c r="A79" s="66" t="s">
        <v>169</v>
      </c>
      <c r="B79" s="100" t="s">
        <v>170</v>
      </c>
      <c r="C79" s="185"/>
      <c r="D79" s="185"/>
      <c r="E79" s="83"/>
      <c r="F79" s="196">
        <f t="shared" ref="F79:F87" si="5">IF($C$77=0,"",IF(C79="[for completion]","",C79/$C$77))</f>
        <v>0</v>
      </c>
      <c r="G79" s="196" t="str">
        <f t="shared" si="4"/>
        <v/>
      </c>
      <c r="H79" s="64"/>
      <c r="L79" s="64"/>
      <c r="M79" s="64"/>
      <c r="N79" s="95"/>
    </row>
    <row r="80" spans="1:14" outlineLevel="1" x14ac:dyDescent="0.25">
      <c r="A80" s="66" t="s">
        <v>171</v>
      </c>
      <c r="B80" s="100" t="s">
        <v>172</v>
      </c>
      <c r="C80" s="185"/>
      <c r="D80" s="185"/>
      <c r="E80" s="83"/>
      <c r="F80" s="196">
        <f t="shared" si="5"/>
        <v>0</v>
      </c>
      <c r="G80" s="196" t="str">
        <f t="shared" si="4"/>
        <v/>
      </c>
      <c r="H80" s="64"/>
      <c r="L80" s="64"/>
      <c r="M80" s="64"/>
      <c r="N80" s="95"/>
    </row>
    <row r="81" spans="1:14" outlineLevel="1" x14ac:dyDescent="0.25">
      <c r="A81" s="66" t="s">
        <v>173</v>
      </c>
      <c r="B81" s="100" t="s">
        <v>174</v>
      </c>
      <c r="C81" s="185"/>
      <c r="D81" s="185"/>
      <c r="E81" s="83"/>
      <c r="F81" s="196">
        <f t="shared" si="5"/>
        <v>0</v>
      </c>
      <c r="G81" s="196" t="str">
        <f t="shared" si="4"/>
        <v/>
      </c>
      <c r="H81" s="64"/>
      <c r="L81" s="64"/>
      <c r="M81" s="64"/>
      <c r="N81" s="95"/>
    </row>
    <row r="82" spans="1:14" outlineLevel="1" x14ac:dyDescent="0.25">
      <c r="A82" s="66" t="s">
        <v>175</v>
      </c>
      <c r="B82" s="100" t="s">
        <v>176</v>
      </c>
      <c r="C82" s="185"/>
      <c r="D82" s="185"/>
      <c r="E82" s="83"/>
      <c r="F82" s="196">
        <f t="shared" si="5"/>
        <v>0</v>
      </c>
      <c r="G82" s="196" t="str">
        <f t="shared" si="4"/>
        <v/>
      </c>
      <c r="H82" s="64"/>
      <c r="L82" s="64"/>
      <c r="M82" s="64"/>
      <c r="N82" s="95"/>
    </row>
    <row r="83" spans="1:14" outlineLevel="1" x14ac:dyDescent="0.25">
      <c r="A83" s="66" t="s">
        <v>177</v>
      </c>
      <c r="B83" s="100"/>
      <c r="C83" s="90"/>
      <c r="D83" s="90"/>
      <c r="E83" s="83"/>
      <c r="F83" s="91"/>
      <c r="G83" s="91"/>
      <c r="H83" s="64"/>
      <c r="L83" s="64"/>
      <c r="M83" s="64"/>
      <c r="N83" s="95"/>
    </row>
    <row r="84" spans="1:14" outlineLevel="1" x14ac:dyDescent="0.25">
      <c r="A84" s="66" t="s">
        <v>178</v>
      </c>
      <c r="B84" s="100"/>
      <c r="C84" s="90"/>
      <c r="D84" s="90"/>
      <c r="E84" s="83"/>
      <c r="F84" s="91"/>
      <c r="G84" s="91"/>
      <c r="H84" s="64"/>
      <c r="L84" s="64"/>
      <c r="M84" s="64"/>
      <c r="N84" s="95"/>
    </row>
    <row r="85" spans="1:14" outlineLevel="1" x14ac:dyDescent="0.25">
      <c r="A85" s="66" t="s">
        <v>179</v>
      </c>
      <c r="B85" s="100"/>
      <c r="C85" s="90"/>
      <c r="D85" s="90"/>
      <c r="E85" s="83"/>
      <c r="F85" s="91"/>
      <c r="G85" s="91"/>
      <c r="H85" s="64"/>
      <c r="L85" s="64"/>
      <c r="M85" s="64"/>
      <c r="N85" s="95"/>
    </row>
    <row r="86" spans="1:14" outlineLevel="1" x14ac:dyDescent="0.25">
      <c r="A86" s="66" t="s">
        <v>180</v>
      </c>
      <c r="B86" s="99"/>
      <c r="C86" s="90"/>
      <c r="D86" s="90"/>
      <c r="E86" s="83"/>
      <c r="F86" s="91">
        <f t="shared" si="5"/>
        <v>0</v>
      </c>
      <c r="G86" s="91" t="str">
        <f t="shared" si="4"/>
        <v/>
      </c>
      <c r="H86" s="64"/>
      <c r="L86" s="64"/>
      <c r="M86" s="64"/>
      <c r="N86" s="95"/>
    </row>
    <row r="87" spans="1:14" outlineLevel="1" x14ac:dyDescent="0.25">
      <c r="A87" s="66" t="s">
        <v>181</v>
      </c>
      <c r="B87" s="100"/>
      <c r="C87" s="90"/>
      <c r="D87" s="90"/>
      <c r="E87" s="83"/>
      <c r="F87" s="91">
        <f t="shared" si="5"/>
        <v>0</v>
      </c>
      <c r="G87" s="91" t="str">
        <f t="shared" si="4"/>
        <v/>
      </c>
      <c r="H87" s="64"/>
      <c r="L87" s="64"/>
      <c r="M87" s="64"/>
      <c r="N87" s="95"/>
    </row>
    <row r="88" spans="1:14" ht="15" customHeight="1" x14ac:dyDescent="0.25">
      <c r="A88" s="85"/>
      <c r="B88" s="86" t="s">
        <v>182</v>
      </c>
      <c r="C88" s="133" t="s">
        <v>1040</v>
      </c>
      <c r="D88" s="133" t="s">
        <v>1041</v>
      </c>
      <c r="E88" s="87"/>
      <c r="F88" s="88" t="s">
        <v>183</v>
      </c>
      <c r="G88" s="85" t="s">
        <v>184</v>
      </c>
      <c r="H88" s="64"/>
      <c r="L88" s="64"/>
      <c r="M88" s="64"/>
      <c r="N88" s="95"/>
    </row>
    <row r="89" spans="1:14" x14ac:dyDescent="0.25">
      <c r="A89" s="66" t="s">
        <v>185</v>
      </c>
      <c r="B89" s="83" t="s">
        <v>157</v>
      </c>
      <c r="C89" s="187">
        <v>3.35</v>
      </c>
      <c r="D89" s="187" t="s">
        <v>853</v>
      </c>
      <c r="E89" s="80"/>
      <c r="F89" s="202"/>
      <c r="G89" s="203"/>
      <c r="H89" s="64"/>
      <c r="L89" s="64"/>
      <c r="M89" s="64"/>
      <c r="N89" s="95"/>
    </row>
    <row r="90" spans="1:14" x14ac:dyDescent="0.25">
      <c r="B90" s="83"/>
      <c r="C90" s="187"/>
      <c r="D90" s="187"/>
      <c r="E90" s="80"/>
      <c r="F90" s="202"/>
      <c r="G90" s="203"/>
      <c r="H90" s="64"/>
      <c r="L90" s="64"/>
      <c r="M90" s="64"/>
      <c r="N90" s="95"/>
    </row>
    <row r="91" spans="1:14" x14ac:dyDescent="0.25">
      <c r="B91" s="83" t="s">
        <v>1033</v>
      </c>
      <c r="C91" s="201"/>
      <c r="D91" s="201"/>
      <c r="E91" s="80"/>
      <c r="F91" s="203"/>
      <c r="G91" s="203"/>
      <c r="H91" s="64"/>
      <c r="L91" s="64"/>
      <c r="M91" s="64"/>
      <c r="N91" s="95"/>
    </row>
    <row r="92" spans="1:14" x14ac:dyDescent="0.25">
      <c r="A92" s="66" t="s">
        <v>186</v>
      </c>
      <c r="B92" s="83" t="s">
        <v>158</v>
      </c>
      <c r="C92" s="187"/>
      <c r="D92" s="187"/>
      <c r="E92" s="80"/>
      <c r="F92" s="203"/>
      <c r="G92" s="203"/>
      <c r="H92" s="64"/>
      <c r="L92" s="64"/>
      <c r="M92" s="64"/>
      <c r="N92" s="95"/>
    </row>
    <row r="93" spans="1:14" x14ac:dyDescent="0.25">
      <c r="A93" s="66" t="s">
        <v>187</v>
      </c>
      <c r="B93" s="175" t="s">
        <v>1198</v>
      </c>
      <c r="C93" s="183">
        <v>19071.89</v>
      </c>
      <c r="D93" s="183" t="s">
        <v>853</v>
      </c>
      <c r="E93" s="62"/>
      <c r="F93" s="196">
        <f>IF($C$100=0,"",IF(C93="[for completion]","",IF(C93="","",C93/$C$100)))</f>
        <v>0.190779434314508</v>
      </c>
      <c r="G93" s="196" t="str">
        <f>IF($D$100=0,"",IF(D93="[Mark as ND1 if not relevant]","",IF(D93="","",D93/$D$100)))</f>
        <v/>
      </c>
      <c r="H93" s="64"/>
      <c r="L93" s="64"/>
      <c r="M93" s="64"/>
      <c r="N93" s="95"/>
    </row>
    <row r="94" spans="1:14" x14ac:dyDescent="0.25">
      <c r="A94" s="66" t="s">
        <v>188</v>
      </c>
      <c r="B94" s="175" t="s">
        <v>1199</v>
      </c>
      <c r="C94" s="183">
        <v>1241.8399999999999</v>
      </c>
      <c r="D94" s="183" t="s">
        <v>853</v>
      </c>
      <c r="E94" s="62"/>
      <c r="F94" s="196">
        <f t="shared" ref="F94:F99" si="6">IF($C$100=0,"",IF(C94="[for completion]","",IF(C94="","",C94/$C$100)))</f>
        <v>1.2422341608992533E-2</v>
      </c>
      <c r="G94" s="196" t="str">
        <f t="shared" ref="G94:G99" si="7">IF($D$100=0,"",IF(D94="[Mark as ND1 if not relevant]","",IF(D94="","",D94/$D$100)))</f>
        <v/>
      </c>
      <c r="H94" s="64"/>
      <c r="L94" s="64"/>
      <c r="M94" s="64"/>
      <c r="N94" s="95"/>
    </row>
    <row r="95" spans="1:14" x14ac:dyDescent="0.25">
      <c r="A95" s="66" t="s">
        <v>189</v>
      </c>
      <c r="B95" s="175" t="s">
        <v>1200</v>
      </c>
      <c r="C95" s="183">
        <v>29815.4</v>
      </c>
      <c r="D95" s="183" t="s">
        <v>853</v>
      </c>
      <c r="E95" s="62"/>
      <c r="F95" s="196">
        <f t="shared" si="6"/>
        <v>0.29824863429166076</v>
      </c>
      <c r="G95" s="196" t="str">
        <f t="shared" si="7"/>
        <v/>
      </c>
      <c r="H95" s="64"/>
      <c r="L95" s="64"/>
      <c r="M95" s="64"/>
      <c r="N95" s="95"/>
    </row>
    <row r="96" spans="1:14" x14ac:dyDescent="0.25">
      <c r="A96" s="66" t="s">
        <v>190</v>
      </c>
      <c r="B96" s="175" t="s">
        <v>1201</v>
      </c>
      <c r="C96" s="183">
        <v>16650.71</v>
      </c>
      <c r="D96" s="183" t="s">
        <v>853</v>
      </c>
      <c r="E96" s="62"/>
      <c r="F96" s="196">
        <f t="shared" si="6"/>
        <v>0.16655994947196748</v>
      </c>
      <c r="G96" s="196" t="str">
        <f t="shared" si="7"/>
        <v/>
      </c>
      <c r="H96" s="64"/>
      <c r="L96" s="64"/>
      <c r="M96" s="64"/>
      <c r="N96" s="95"/>
    </row>
    <row r="97" spans="1:14" x14ac:dyDescent="0.25">
      <c r="A97" s="66" t="s">
        <v>191</v>
      </c>
      <c r="B97" s="175" t="s">
        <v>1202</v>
      </c>
      <c r="C97" s="183">
        <v>27429.1</v>
      </c>
      <c r="D97" s="183" t="s">
        <v>853</v>
      </c>
      <c r="E97" s="62"/>
      <c r="F97" s="196">
        <f t="shared" si="6"/>
        <v>0.27437806015848831</v>
      </c>
      <c r="G97" s="196" t="str">
        <f t="shared" si="7"/>
        <v/>
      </c>
      <c r="H97" s="64"/>
      <c r="L97" s="64"/>
      <c r="M97" s="64"/>
    </row>
    <row r="98" spans="1:14" x14ac:dyDescent="0.25">
      <c r="A98" s="66" t="s">
        <v>192</v>
      </c>
      <c r="B98" s="175" t="s">
        <v>1203</v>
      </c>
      <c r="C98" s="183">
        <v>3216.15</v>
      </c>
      <c r="D98" s="183" t="s">
        <v>853</v>
      </c>
      <c r="E98" s="62"/>
      <c r="F98" s="196">
        <f t="shared" si="6"/>
        <v>3.2171708082974732E-2</v>
      </c>
      <c r="G98" s="196" t="str">
        <f t="shared" si="7"/>
        <v/>
      </c>
      <c r="H98" s="64"/>
      <c r="L98" s="64"/>
      <c r="M98" s="64"/>
    </row>
    <row r="99" spans="1:14" x14ac:dyDescent="0.25">
      <c r="A99" s="66" t="s">
        <v>193</v>
      </c>
      <c r="B99" s="175" t="s">
        <v>1204</v>
      </c>
      <c r="C99" s="183">
        <v>2543.1799999999998</v>
      </c>
      <c r="D99" s="183" t="s">
        <v>853</v>
      </c>
      <c r="E99" s="62"/>
      <c r="F99" s="196">
        <f t="shared" si="6"/>
        <v>2.543987207140826E-2</v>
      </c>
      <c r="G99" s="196" t="str">
        <f t="shared" si="7"/>
        <v/>
      </c>
      <c r="H99" s="64"/>
      <c r="L99" s="64"/>
      <c r="M99" s="64"/>
    </row>
    <row r="100" spans="1:14" x14ac:dyDescent="0.25">
      <c r="A100" s="66" t="s">
        <v>194</v>
      </c>
      <c r="B100" s="99" t="s">
        <v>146</v>
      </c>
      <c r="C100" s="185">
        <f>SUM(C93:C99)</f>
        <v>99968.26999999999</v>
      </c>
      <c r="D100" s="185">
        <f>SUM(D93:D99)</f>
        <v>0</v>
      </c>
      <c r="E100" s="83"/>
      <c r="F100" s="197">
        <f>SUM(F93:F99)</f>
        <v>1.0000000000000002</v>
      </c>
      <c r="G100" s="197">
        <f>SUM(G93:G99)</f>
        <v>0</v>
      </c>
      <c r="H100" s="64"/>
      <c r="L100" s="64"/>
      <c r="M100" s="64"/>
    </row>
    <row r="101" spans="1:14" outlineLevel="1" x14ac:dyDescent="0.25">
      <c r="A101" s="66" t="s">
        <v>195</v>
      </c>
      <c r="B101" s="100" t="s">
        <v>168</v>
      </c>
      <c r="C101" s="185"/>
      <c r="D101" s="185"/>
      <c r="E101" s="83"/>
      <c r="F101" s="196">
        <f t="shared" ref="F101:F105" si="8">IF($C$100=0,"",IF(C101="[for completion]","",C101/$C$100))</f>
        <v>0</v>
      </c>
      <c r="G101" s="196" t="str">
        <f t="shared" ref="G101:G105" si="9">IF($D$100=0,"",IF(D101="[for completion]","",D101/$D$100))</f>
        <v/>
      </c>
      <c r="H101" s="64"/>
      <c r="L101" s="64"/>
      <c r="M101" s="64"/>
    </row>
    <row r="102" spans="1:14" outlineLevel="1" x14ac:dyDescent="0.25">
      <c r="A102" s="66" t="s">
        <v>196</v>
      </c>
      <c r="B102" s="100" t="s">
        <v>170</v>
      </c>
      <c r="C102" s="185"/>
      <c r="D102" s="185"/>
      <c r="E102" s="83"/>
      <c r="F102" s="196">
        <f t="shared" si="8"/>
        <v>0</v>
      </c>
      <c r="G102" s="196" t="str">
        <f t="shared" si="9"/>
        <v/>
      </c>
      <c r="H102" s="64"/>
      <c r="L102" s="64"/>
      <c r="M102" s="64"/>
    </row>
    <row r="103" spans="1:14" outlineLevel="1" x14ac:dyDescent="0.25">
      <c r="A103" s="66" t="s">
        <v>197</v>
      </c>
      <c r="B103" s="100" t="s">
        <v>172</v>
      </c>
      <c r="C103" s="185"/>
      <c r="D103" s="185"/>
      <c r="E103" s="83"/>
      <c r="F103" s="196">
        <f t="shared" si="8"/>
        <v>0</v>
      </c>
      <c r="G103" s="196" t="str">
        <f t="shared" si="9"/>
        <v/>
      </c>
      <c r="H103" s="64"/>
      <c r="L103" s="64"/>
      <c r="M103" s="64"/>
    </row>
    <row r="104" spans="1:14" outlineLevel="1" x14ac:dyDescent="0.25">
      <c r="A104" s="66" t="s">
        <v>198</v>
      </c>
      <c r="B104" s="100" t="s">
        <v>174</v>
      </c>
      <c r="C104" s="185"/>
      <c r="D104" s="185"/>
      <c r="E104" s="83"/>
      <c r="F104" s="196">
        <f t="shared" si="8"/>
        <v>0</v>
      </c>
      <c r="G104" s="196" t="str">
        <f t="shared" si="9"/>
        <v/>
      </c>
      <c r="H104" s="64"/>
      <c r="L104" s="64"/>
      <c r="M104" s="64"/>
    </row>
    <row r="105" spans="1:14" outlineLevel="1" x14ac:dyDescent="0.25">
      <c r="A105" s="66" t="s">
        <v>199</v>
      </c>
      <c r="B105" s="100" t="s">
        <v>176</v>
      </c>
      <c r="C105" s="185"/>
      <c r="D105" s="185"/>
      <c r="E105" s="83"/>
      <c r="F105" s="196">
        <f t="shared" si="8"/>
        <v>0</v>
      </c>
      <c r="G105" s="196" t="str">
        <f t="shared" si="9"/>
        <v/>
      </c>
      <c r="H105" s="64"/>
      <c r="L105" s="64"/>
      <c r="M105" s="64"/>
    </row>
    <row r="106" spans="1:14" outlineLevel="1" x14ac:dyDescent="0.25">
      <c r="A106" s="66" t="s">
        <v>200</v>
      </c>
      <c r="B106" s="100"/>
      <c r="C106" s="90"/>
      <c r="D106" s="90"/>
      <c r="E106" s="83"/>
      <c r="F106" s="91"/>
      <c r="G106" s="91"/>
      <c r="H106" s="64"/>
      <c r="L106" s="64"/>
      <c r="M106" s="64"/>
    </row>
    <row r="107" spans="1:14" outlineLevel="1" x14ac:dyDescent="0.25">
      <c r="A107" s="66" t="s">
        <v>201</v>
      </c>
      <c r="B107" s="100"/>
      <c r="C107" s="90"/>
      <c r="D107" s="90"/>
      <c r="E107" s="83"/>
      <c r="F107" s="91"/>
      <c r="G107" s="91"/>
      <c r="H107" s="64"/>
      <c r="L107" s="64"/>
      <c r="M107" s="64"/>
    </row>
    <row r="108" spans="1:14" outlineLevel="1" x14ac:dyDescent="0.25">
      <c r="A108" s="66" t="s">
        <v>202</v>
      </c>
      <c r="B108" s="99"/>
      <c r="C108" s="90"/>
      <c r="D108" s="90"/>
      <c r="E108" s="83"/>
      <c r="F108" s="91"/>
      <c r="G108" s="91"/>
      <c r="H108" s="64"/>
      <c r="L108" s="64"/>
      <c r="M108" s="64"/>
    </row>
    <row r="109" spans="1:14" outlineLevel="1" x14ac:dyDescent="0.25">
      <c r="A109" s="66" t="s">
        <v>203</v>
      </c>
      <c r="B109" s="100"/>
      <c r="C109" s="90"/>
      <c r="D109" s="90"/>
      <c r="E109" s="83"/>
      <c r="F109" s="91"/>
      <c r="G109" s="91"/>
      <c r="H109" s="64"/>
      <c r="L109" s="64"/>
      <c r="M109" s="64"/>
    </row>
    <row r="110" spans="1:14" outlineLevel="1" x14ac:dyDescent="0.25">
      <c r="A110" s="66" t="s">
        <v>204</v>
      </c>
      <c r="B110" s="100"/>
      <c r="C110" s="90"/>
      <c r="D110" s="90"/>
      <c r="E110" s="83"/>
      <c r="F110" s="91"/>
      <c r="G110" s="91"/>
      <c r="H110" s="64"/>
      <c r="L110" s="64"/>
      <c r="M110" s="64"/>
    </row>
    <row r="111" spans="1:14" ht="15" customHeight="1" x14ac:dyDescent="0.25">
      <c r="A111" s="85"/>
      <c r="B111" s="190" t="s">
        <v>1229</v>
      </c>
      <c r="C111" s="88" t="s">
        <v>205</v>
      </c>
      <c r="D111" s="88" t="s">
        <v>206</v>
      </c>
      <c r="E111" s="87"/>
      <c r="F111" s="88" t="s">
        <v>207</v>
      </c>
      <c r="G111" s="88" t="s">
        <v>208</v>
      </c>
      <c r="H111" s="64"/>
      <c r="L111" s="64"/>
      <c r="M111" s="64"/>
    </row>
    <row r="112" spans="1:14" s="101" customFormat="1" x14ac:dyDescent="0.25">
      <c r="A112" s="66" t="s">
        <v>209</v>
      </c>
      <c r="B112" s="83" t="s">
        <v>210</v>
      </c>
      <c r="C112" s="183"/>
      <c r="D112" s="183">
        <f>+C112</f>
        <v>0</v>
      </c>
      <c r="E112" s="91"/>
      <c r="F112" s="196" t="str">
        <f>IF($C$129=0,"",IF(C112="[for completion]","",IF(C112="","",C112/$C$129)))</f>
        <v/>
      </c>
      <c r="G112" s="196">
        <f>IF($D$129=0,"",IF(D112="[for completion]","",IF(D112="","",D112/$D$129)))</f>
        <v>0</v>
      </c>
      <c r="I112" s="66"/>
      <c r="J112" s="66"/>
      <c r="K112" s="66"/>
      <c r="L112" s="64" t="s">
        <v>1207</v>
      </c>
      <c r="M112" s="64"/>
      <c r="N112" s="64"/>
    </row>
    <row r="113" spans="1:14" s="101" customFormat="1" x14ac:dyDescent="0.25">
      <c r="A113" s="66" t="s">
        <v>211</v>
      </c>
      <c r="B113" s="83" t="s">
        <v>1208</v>
      </c>
      <c r="C113" s="183"/>
      <c r="D113" s="245">
        <f t="shared" ref="D113:D128" si="10">+C113</f>
        <v>0</v>
      </c>
      <c r="E113" s="91"/>
      <c r="F113" s="196" t="str">
        <f t="shared" ref="F113:F128" si="11">IF($C$129=0,"",IF(C113="[for completion]","",IF(C113="","",C113/$C$129)))</f>
        <v/>
      </c>
      <c r="G113" s="196">
        <f t="shared" ref="G113:G128" si="12">IF($D$129=0,"",IF(D113="[for completion]","",IF(D113="","",D113/$D$129)))</f>
        <v>0</v>
      </c>
      <c r="I113" s="66"/>
      <c r="J113" s="66"/>
      <c r="K113" s="66"/>
      <c r="L113" s="83" t="s">
        <v>1208</v>
      </c>
      <c r="M113" s="64"/>
      <c r="N113" s="64"/>
    </row>
    <row r="114" spans="1:14" s="101" customFormat="1" x14ac:dyDescent="0.25">
      <c r="A114" s="66" t="s">
        <v>212</v>
      </c>
      <c r="B114" s="83" t="s">
        <v>219</v>
      </c>
      <c r="C114" s="183"/>
      <c r="D114" s="245">
        <f t="shared" si="10"/>
        <v>0</v>
      </c>
      <c r="E114" s="91"/>
      <c r="F114" s="196" t="str">
        <f t="shared" si="11"/>
        <v/>
      </c>
      <c r="G114" s="196">
        <f t="shared" si="12"/>
        <v>0</v>
      </c>
      <c r="I114" s="66"/>
      <c r="J114" s="66"/>
      <c r="K114" s="66"/>
      <c r="L114" s="83" t="s">
        <v>219</v>
      </c>
      <c r="M114" s="64"/>
      <c r="N114" s="64"/>
    </row>
    <row r="115" spans="1:14" s="101" customFormat="1" x14ac:dyDescent="0.25">
      <c r="A115" s="66" t="s">
        <v>213</v>
      </c>
      <c r="B115" s="83" t="s">
        <v>1209</v>
      </c>
      <c r="C115" s="183"/>
      <c r="D115" s="245">
        <f t="shared" si="10"/>
        <v>0</v>
      </c>
      <c r="E115" s="91"/>
      <c r="F115" s="196" t="str">
        <f t="shared" si="11"/>
        <v/>
      </c>
      <c r="G115" s="196">
        <f t="shared" si="12"/>
        <v>0</v>
      </c>
      <c r="I115" s="66"/>
      <c r="J115" s="66"/>
      <c r="K115" s="66"/>
      <c r="L115" s="83" t="s">
        <v>1209</v>
      </c>
      <c r="M115" s="64"/>
      <c r="N115" s="64"/>
    </row>
    <row r="116" spans="1:14" s="101" customFormat="1" x14ac:dyDescent="0.25">
      <c r="A116" s="66" t="s">
        <v>215</v>
      </c>
      <c r="B116" s="83" t="s">
        <v>1210</v>
      </c>
      <c r="C116" s="183"/>
      <c r="D116" s="245">
        <f t="shared" si="10"/>
        <v>0</v>
      </c>
      <c r="E116" s="91"/>
      <c r="F116" s="196" t="str">
        <f t="shared" si="11"/>
        <v/>
      </c>
      <c r="G116" s="196">
        <f t="shared" si="12"/>
        <v>0</v>
      </c>
      <c r="I116" s="66"/>
      <c r="J116" s="66"/>
      <c r="K116" s="66"/>
      <c r="L116" s="83" t="s">
        <v>1210</v>
      </c>
      <c r="M116" s="64"/>
      <c r="N116" s="64"/>
    </row>
    <row r="117" spans="1:14" s="101" customFormat="1" x14ac:dyDescent="0.25">
      <c r="A117" s="66" t="s">
        <v>216</v>
      </c>
      <c r="B117" s="83" t="s">
        <v>221</v>
      </c>
      <c r="C117" s="183"/>
      <c r="D117" s="245">
        <f t="shared" si="10"/>
        <v>0</v>
      </c>
      <c r="E117" s="83"/>
      <c r="F117" s="196" t="str">
        <f t="shared" si="11"/>
        <v/>
      </c>
      <c r="G117" s="196">
        <f t="shared" si="12"/>
        <v>0</v>
      </c>
      <c r="I117" s="66"/>
      <c r="J117" s="66"/>
      <c r="K117" s="66"/>
      <c r="L117" s="83" t="s">
        <v>221</v>
      </c>
      <c r="M117" s="64"/>
      <c r="N117" s="64"/>
    </row>
    <row r="118" spans="1:14" x14ac:dyDescent="0.25">
      <c r="A118" s="66" t="s">
        <v>217</v>
      </c>
      <c r="B118" s="83" t="s">
        <v>223</v>
      </c>
      <c r="C118" s="183"/>
      <c r="D118" s="245">
        <f t="shared" si="10"/>
        <v>0</v>
      </c>
      <c r="E118" s="83"/>
      <c r="F118" s="196" t="str">
        <f t="shared" si="11"/>
        <v/>
      </c>
      <c r="G118" s="196">
        <f t="shared" si="12"/>
        <v>0</v>
      </c>
      <c r="L118" s="83" t="s">
        <v>223</v>
      </c>
      <c r="M118" s="64"/>
    </row>
    <row r="119" spans="1:14" x14ac:dyDescent="0.25">
      <c r="A119" s="66" t="s">
        <v>218</v>
      </c>
      <c r="B119" s="83" t="s">
        <v>1211</v>
      </c>
      <c r="C119" s="183"/>
      <c r="D119" s="245">
        <f t="shared" si="10"/>
        <v>0</v>
      </c>
      <c r="E119" s="83"/>
      <c r="F119" s="196" t="str">
        <f t="shared" si="11"/>
        <v/>
      </c>
      <c r="G119" s="196">
        <f t="shared" si="12"/>
        <v>0</v>
      </c>
      <c r="L119" s="83" t="s">
        <v>1211</v>
      </c>
      <c r="M119" s="64"/>
    </row>
    <row r="120" spans="1:14" x14ac:dyDescent="0.25">
      <c r="A120" s="66" t="s">
        <v>220</v>
      </c>
      <c r="B120" s="83" t="s">
        <v>225</v>
      </c>
      <c r="C120" s="183"/>
      <c r="D120" s="245">
        <f t="shared" si="10"/>
        <v>0</v>
      </c>
      <c r="E120" s="83"/>
      <c r="F120" s="196" t="str">
        <f t="shared" si="11"/>
        <v/>
      </c>
      <c r="G120" s="196">
        <f t="shared" si="12"/>
        <v>0</v>
      </c>
      <c r="L120" s="83" t="s">
        <v>225</v>
      </c>
      <c r="M120" s="64"/>
    </row>
    <row r="121" spans="1:14" x14ac:dyDescent="0.25">
      <c r="A121" s="66" t="s">
        <v>222</v>
      </c>
      <c r="B121" s="83" t="s">
        <v>1218</v>
      </c>
      <c r="C121" s="183"/>
      <c r="D121" s="245">
        <f t="shared" si="10"/>
        <v>0</v>
      </c>
      <c r="E121" s="83"/>
      <c r="F121" s="196" t="str">
        <f t="shared" ref="F121" si="13">IF($C$129=0,"",IF(C121="[for completion]","",IF(C121="","",C121/$C$129)))</f>
        <v/>
      </c>
      <c r="G121" s="196">
        <f t="shared" ref="G121" si="14">IF($D$129=0,"",IF(D121="[for completion]","",IF(D121="","",D121/$D$129)))</f>
        <v>0</v>
      </c>
      <c r="L121" s="83"/>
      <c r="M121" s="64"/>
    </row>
    <row r="122" spans="1:14" x14ac:dyDescent="0.25">
      <c r="A122" s="66" t="s">
        <v>224</v>
      </c>
      <c r="B122" s="83" t="s">
        <v>227</v>
      </c>
      <c r="C122" s="183"/>
      <c r="D122" s="245">
        <f t="shared" si="10"/>
        <v>0</v>
      </c>
      <c r="E122" s="83"/>
      <c r="F122" s="196" t="str">
        <f t="shared" si="11"/>
        <v/>
      </c>
      <c r="G122" s="196">
        <f t="shared" si="12"/>
        <v>0</v>
      </c>
      <c r="L122" s="83" t="s">
        <v>227</v>
      </c>
      <c r="M122" s="64"/>
    </row>
    <row r="123" spans="1:14" x14ac:dyDescent="0.25">
      <c r="A123" s="66" t="s">
        <v>226</v>
      </c>
      <c r="B123" s="83" t="s">
        <v>214</v>
      </c>
      <c r="C123" s="183">
        <v>114343</v>
      </c>
      <c r="D123" s="245">
        <f t="shared" si="10"/>
        <v>114343</v>
      </c>
      <c r="E123" s="83"/>
      <c r="F123" s="196">
        <f t="shared" si="11"/>
        <v>0.96221588279350012</v>
      </c>
      <c r="G123" s="196">
        <f t="shared" si="12"/>
        <v>0.96221588279350012</v>
      </c>
      <c r="L123" s="83" t="s">
        <v>214</v>
      </c>
      <c r="M123" s="64"/>
    </row>
    <row r="124" spans="1:14" x14ac:dyDescent="0.25">
      <c r="A124" s="66" t="s">
        <v>228</v>
      </c>
      <c r="B124" s="175" t="s">
        <v>1213</v>
      </c>
      <c r="C124" s="183"/>
      <c r="D124" s="245">
        <f t="shared" si="10"/>
        <v>0</v>
      </c>
      <c r="E124" s="83"/>
      <c r="F124" s="196" t="str">
        <f t="shared" si="11"/>
        <v/>
      </c>
      <c r="G124" s="196">
        <f t="shared" si="12"/>
        <v>0</v>
      </c>
      <c r="L124" s="175" t="s">
        <v>1213</v>
      </c>
      <c r="M124" s="64"/>
    </row>
    <row r="125" spans="1:14" x14ac:dyDescent="0.25">
      <c r="A125" s="66" t="s">
        <v>230</v>
      </c>
      <c r="B125" s="83" t="s">
        <v>229</v>
      </c>
      <c r="C125" s="183">
        <v>4490</v>
      </c>
      <c r="D125" s="245">
        <f t="shared" si="10"/>
        <v>4490</v>
      </c>
      <c r="E125" s="83"/>
      <c r="F125" s="196">
        <f t="shared" si="11"/>
        <v>3.7784117206499879E-2</v>
      </c>
      <c r="G125" s="196">
        <f t="shared" si="12"/>
        <v>3.7784117206499879E-2</v>
      </c>
      <c r="L125" s="83" t="s">
        <v>229</v>
      </c>
      <c r="M125" s="64"/>
    </row>
    <row r="126" spans="1:14" x14ac:dyDescent="0.25">
      <c r="A126" s="66" t="s">
        <v>232</v>
      </c>
      <c r="B126" s="83" t="s">
        <v>231</v>
      </c>
      <c r="C126" s="183"/>
      <c r="D126" s="245">
        <f t="shared" si="10"/>
        <v>0</v>
      </c>
      <c r="E126" s="83"/>
      <c r="F126" s="196" t="str">
        <f t="shared" si="11"/>
        <v/>
      </c>
      <c r="G126" s="196">
        <f t="shared" si="12"/>
        <v>0</v>
      </c>
      <c r="H126" s="95"/>
      <c r="L126" s="83" t="s">
        <v>231</v>
      </c>
      <c r="M126" s="64"/>
    </row>
    <row r="127" spans="1:14" x14ac:dyDescent="0.25">
      <c r="A127" s="66" t="s">
        <v>233</v>
      </c>
      <c r="B127" s="83" t="s">
        <v>1212</v>
      </c>
      <c r="C127" s="183"/>
      <c r="D127" s="245">
        <f t="shared" si="10"/>
        <v>0</v>
      </c>
      <c r="E127" s="83"/>
      <c r="F127" s="196" t="str">
        <f t="shared" ref="F127" si="15">IF($C$129=0,"",IF(C127="[for completion]","",IF(C127="","",C127/$C$129)))</f>
        <v/>
      </c>
      <c r="G127" s="196">
        <f t="shared" ref="G127" si="16">IF($D$129=0,"",IF(D127="[for completion]","",IF(D127="","",D127/$D$129)))</f>
        <v>0</v>
      </c>
      <c r="H127" s="64"/>
      <c r="L127" s="83" t="s">
        <v>1212</v>
      </c>
      <c r="M127" s="64"/>
    </row>
    <row r="128" spans="1:14" x14ac:dyDescent="0.25">
      <c r="A128" s="66" t="s">
        <v>1214</v>
      </c>
      <c r="B128" s="83" t="s">
        <v>144</v>
      </c>
      <c r="C128" s="183"/>
      <c r="D128" s="245">
        <f t="shared" si="10"/>
        <v>0</v>
      </c>
      <c r="E128" s="83"/>
      <c r="F128" s="196" t="str">
        <f t="shared" si="11"/>
        <v/>
      </c>
      <c r="G128" s="196">
        <f t="shared" si="12"/>
        <v>0</v>
      </c>
      <c r="H128" s="64"/>
      <c r="L128" s="64"/>
      <c r="M128" s="64"/>
    </row>
    <row r="129" spans="1:14" x14ac:dyDescent="0.25">
      <c r="A129" s="66" t="s">
        <v>1217</v>
      </c>
      <c r="B129" s="99" t="s">
        <v>146</v>
      </c>
      <c r="C129" s="183">
        <f>SUM(C112:C128)</f>
        <v>118833</v>
      </c>
      <c r="D129" s="183">
        <f>SUM(D112:D128)</f>
        <v>118833</v>
      </c>
      <c r="E129" s="83"/>
      <c r="F129" s="179">
        <f>SUM(F112:F128)</f>
        <v>1</v>
      </c>
      <c r="G129" s="179">
        <f>SUM(G112:G128)</f>
        <v>1</v>
      </c>
      <c r="H129" s="64"/>
      <c r="L129" s="64"/>
      <c r="M129" s="64"/>
    </row>
    <row r="130" spans="1:14" outlineLevel="1" x14ac:dyDescent="0.25">
      <c r="A130" s="66" t="s">
        <v>234</v>
      </c>
      <c r="B130" s="94"/>
      <c r="C130" s="183"/>
      <c r="D130" s="183"/>
      <c r="E130" s="83"/>
      <c r="F130" s="196" t="str">
        <f>IF($C$129=0,"",IF(C130="[for completion]","",IF(C130="","",C130/$C$129)))</f>
        <v/>
      </c>
      <c r="G130" s="196" t="str">
        <f>IF($D$129=0,"",IF(D130="[for completion]","",IF(D130="","",D130/$D$129)))</f>
        <v/>
      </c>
      <c r="H130" s="64"/>
      <c r="L130" s="64"/>
      <c r="M130" s="64"/>
    </row>
    <row r="131" spans="1:14" outlineLevel="1" x14ac:dyDescent="0.25">
      <c r="A131" s="66" t="s">
        <v>235</v>
      </c>
      <c r="B131" s="94"/>
      <c r="C131" s="183"/>
      <c r="D131" s="183"/>
      <c r="E131" s="83"/>
      <c r="F131" s="196">
        <f t="shared" ref="F131:F136" si="17">IF($C$129=0,"",IF(C131="[for completion]","",C131/$C$129))</f>
        <v>0</v>
      </c>
      <c r="G131" s="196">
        <f t="shared" ref="G131:G136" si="18">IF($D$129=0,"",IF(D131="[for completion]","",D131/$D$129))</f>
        <v>0</v>
      </c>
      <c r="H131" s="64"/>
      <c r="L131" s="64"/>
      <c r="M131" s="64"/>
    </row>
    <row r="132" spans="1:14" outlineLevel="1" x14ac:dyDescent="0.25">
      <c r="A132" s="66" t="s">
        <v>236</v>
      </c>
      <c r="B132" s="94"/>
      <c r="C132" s="183"/>
      <c r="D132" s="183"/>
      <c r="E132" s="83"/>
      <c r="F132" s="196">
        <f t="shared" si="17"/>
        <v>0</v>
      </c>
      <c r="G132" s="196">
        <f t="shared" si="18"/>
        <v>0</v>
      </c>
      <c r="H132" s="64"/>
      <c r="L132" s="64"/>
      <c r="M132" s="64"/>
    </row>
    <row r="133" spans="1:14" outlineLevel="1" x14ac:dyDescent="0.25">
      <c r="A133" s="66" t="s">
        <v>237</v>
      </c>
      <c r="B133" s="94"/>
      <c r="C133" s="183"/>
      <c r="D133" s="183"/>
      <c r="E133" s="83"/>
      <c r="F133" s="196">
        <f t="shared" si="17"/>
        <v>0</v>
      </c>
      <c r="G133" s="196">
        <f t="shared" si="18"/>
        <v>0</v>
      </c>
      <c r="H133" s="64"/>
      <c r="L133" s="64"/>
      <c r="M133" s="64"/>
    </row>
    <row r="134" spans="1:14" outlineLevel="1" x14ac:dyDescent="0.25">
      <c r="A134" s="66" t="s">
        <v>238</v>
      </c>
      <c r="B134" s="94"/>
      <c r="C134" s="183"/>
      <c r="D134" s="183"/>
      <c r="E134" s="83"/>
      <c r="F134" s="196">
        <f t="shared" si="17"/>
        <v>0</v>
      </c>
      <c r="G134" s="196">
        <f t="shared" si="18"/>
        <v>0</v>
      </c>
      <c r="H134" s="64"/>
      <c r="L134" s="64"/>
      <c r="M134" s="64"/>
    </row>
    <row r="135" spans="1:14" outlineLevel="1" x14ac:dyDescent="0.25">
      <c r="A135" s="66" t="s">
        <v>239</v>
      </c>
      <c r="B135" s="94"/>
      <c r="C135" s="183"/>
      <c r="D135" s="183"/>
      <c r="E135" s="83"/>
      <c r="F135" s="196">
        <f t="shared" si="17"/>
        <v>0</v>
      </c>
      <c r="G135" s="196">
        <f t="shared" si="18"/>
        <v>0</v>
      </c>
      <c r="H135" s="64"/>
      <c r="L135" s="64"/>
      <c r="M135" s="64"/>
    </row>
    <row r="136" spans="1:14" outlineLevel="1" x14ac:dyDescent="0.25">
      <c r="A136" s="66" t="s">
        <v>240</v>
      </c>
      <c r="B136" s="94"/>
      <c r="C136" s="183"/>
      <c r="D136" s="183"/>
      <c r="E136" s="83"/>
      <c r="F136" s="196">
        <f t="shared" si="17"/>
        <v>0</v>
      </c>
      <c r="G136" s="196">
        <f t="shared" si="18"/>
        <v>0</v>
      </c>
      <c r="H136" s="64"/>
      <c r="L136" s="64"/>
      <c r="M136" s="64"/>
    </row>
    <row r="137" spans="1:14" ht="15" customHeight="1" x14ac:dyDescent="0.25">
      <c r="A137" s="85"/>
      <c r="B137" s="86" t="s">
        <v>241</v>
      </c>
      <c r="C137" s="88" t="s">
        <v>205</v>
      </c>
      <c r="D137" s="88" t="s">
        <v>206</v>
      </c>
      <c r="E137" s="87"/>
      <c r="F137" s="88" t="s">
        <v>207</v>
      </c>
      <c r="G137" s="88" t="s">
        <v>208</v>
      </c>
      <c r="H137" s="64"/>
      <c r="L137" s="64"/>
      <c r="M137" s="64"/>
    </row>
    <row r="138" spans="1:14" s="101" customFormat="1" x14ac:dyDescent="0.25">
      <c r="A138" s="66" t="s">
        <v>242</v>
      </c>
      <c r="B138" s="83" t="s">
        <v>210</v>
      </c>
      <c r="C138" s="183">
        <v>52603.67</v>
      </c>
      <c r="D138" s="183">
        <v>0</v>
      </c>
      <c r="E138" s="91"/>
      <c r="F138" s="196">
        <f>IF($C$155=0,"",IF(C138="[for completion]","",IF(C138="","",C138/$C$155)))</f>
        <v>0.52620355914860595</v>
      </c>
      <c r="G138" s="196">
        <f>IF($D$155=0,"",IF(D138="[for completion]","",IF(D138="","",D138/$D$155)))</f>
        <v>0</v>
      </c>
      <c r="H138" s="64"/>
      <c r="I138" s="66"/>
      <c r="J138" s="66"/>
      <c r="K138" s="66"/>
      <c r="L138" s="64"/>
      <c r="M138" s="64"/>
      <c r="N138" s="64"/>
    </row>
    <row r="139" spans="1:14" s="101" customFormat="1" x14ac:dyDescent="0.25">
      <c r="A139" s="66" t="s">
        <v>243</v>
      </c>
      <c r="B139" s="83" t="s">
        <v>1208</v>
      </c>
      <c r="C139" s="183"/>
      <c r="D139" s="183"/>
      <c r="E139" s="91"/>
      <c r="F139" s="196" t="str">
        <f t="shared" ref="F139:F146" si="19">IF($C$155=0,"",IF(C139="[for completion]","",IF(C139="","",C139/$C$155)))</f>
        <v/>
      </c>
      <c r="G139" s="196" t="str">
        <f t="shared" ref="G139:G146" si="20">IF($D$155=0,"",IF(D139="[for completion]","",IF(D139="","",D139/$D$155)))</f>
        <v/>
      </c>
      <c r="H139" s="64"/>
      <c r="I139" s="66"/>
      <c r="J139" s="66"/>
      <c r="K139" s="66"/>
      <c r="L139" s="64"/>
      <c r="M139" s="64"/>
      <c r="N139" s="64"/>
    </row>
    <row r="140" spans="1:14" s="101" customFormat="1" x14ac:dyDescent="0.25">
      <c r="A140" s="66" t="s">
        <v>244</v>
      </c>
      <c r="B140" s="83" t="s">
        <v>219</v>
      </c>
      <c r="C140" s="183"/>
      <c r="D140" s="183"/>
      <c r="E140" s="91"/>
      <c r="F140" s="196" t="str">
        <f t="shared" si="19"/>
        <v/>
      </c>
      <c r="G140" s="196" t="str">
        <f t="shared" si="20"/>
        <v/>
      </c>
      <c r="H140" s="64"/>
      <c r="I140" s="66"/>
      <c r="J140" s="66"/>
      <c r="K140" s="66"/>
      <c r="L140" s="64"/>
      <c r="M140" s="64"/>
      <c r="N140" s="64"/>
    </row>
    <row r="141" spans="1:14" s="101" customFormat="1" x14ac:dyDescent="0.25">
      <c r="A141" s="66" t="s">
        <v>245</v>
      </c>
      <c r="B141" s="83" t="s">
        <v>1209</v>
      </c>
      <c r="C141" s="183"/>
      <c r="D141" s="183"/>
      <c r="E141" s="91"/>
      <c r="F141" s="196" t="str">
        <f t="shared" si="19"/>
        <v/>
      </c>
      <c r="G141" s="196" t="str">
        <f t="shared" si="20"/>
        <v/>
      </c>
      <c r="H141" s="64"/>
      <c r="I141" s="66"/>
      <c r="J141" s="66"/>
      <c r="K141" s="66"/>
      <c r="L141" s="64"/>
      <c r="M141" s="64"/>
      <c r="N141" s="64"/>
    </row>
    <row r="142" spans="1:14" s="101" customFormat="1" x14ac:dyDescent="0.25">
      <c r="A142" s="66" t="s">
        <v>246</v>
      </c>
      <c r="B142" s="83" t="s">
        <v>1210</v>
      </c>
      <c r="C142" s="183">
        <v>0</v>
      </c>
      <c r="D142" s="183">
        <v>0</v>
      </c>
      <c r="E142" s="91"/>
      <c r="F142" s="196">
        <f t="shared" si="19"/>
        <v>0</v>
      </c>
      <c r="G142" s="196">
        <f t="shared" si="20"/>
        <v>0</v>
      </c>
      <c r="H142" s="64"/>
      <c r="I142" s="66"/>
      <c r="J142" s="66"/>
      <c r="K142" s="66"/>
      <c r="L142" s="64"/>
      <c r="M142" s="64"/>
      <c r="N142" s="64"/>
    </row>
    <row r="143" spans="1:14" s="101" customFormat="1" x14ac:dyDescent="0.25">
      <c r="A143" s="66" t="s">
        <v>247</v>
      </c>
      <c r="B143" s="83" t="s">
        <v>221</v>
      </c>
      <c r="C143" s="183"/>
      <c r="D143" s="183"/>
      <c r="E143" s="83"/>
      <c r="F143" s="196" t="str">
        <f t="shared" si="19"/>
        <v/>
      </c>
      <c r="G143" s="196" t="str">
        <f t="shared" si="20"/>
        <v/>
      </c>
      <c r="H143" s="64"/>
      <c r="I143" s="66"/>
      <c r="J143" s="66"/>
      <c r="K143" s="66"/>
      <c r="L143" s="64"/>
      <c r="M143" s="64"/>
      <c r="N143" s="64"/>
    </row>
    <row r="144" spans="1:14" x14ac:dyDescent="0.25">
      <c r="A144" s="66" t="s">
        <v>248</v>
      </c>
      <c r="B144" s="83" t="s">
        <v>223</v>
      </c>
      <c r="C144" s="183">
        <v>0</v>
      </c>
      <c r="D144" s="183">
        <v>0</v>
      </c>
      <c r="E144" s="83"/>
      <c r="F144" s="196">
        <f t="shared" si="19"/>
        <v>0</v>
      </c>
      <c r="G144" s="196">
        <f t="shared" si="20"/>
        <v>0</v>
      </c>
      <c r="H144" s="64"/>
      <c r="L144" s="64"/>
      <c r="M144" s="64"/>
    </row>
    <row r="145" spans="1:14" x14ac:dyDescent="0.25">
      <c r="A145" s="66" t="s">
        <v>249</v>
      </c>
      <c r="B145" s="83" t="s">
        <v>1211</v>
      </c>
      <c r="C145" s="183">
        <v>0</v>
      </c>
      <c r="D145" s="183">
        <v>0</v>
      </c>
      <c r="E145" s="83"/>
      <c r="F145" s="196">
        <f t="shared" si="19"/>
        <v>0</v>
      </c>
      <c r="G145" s="196">
        <f t="shared" si="20"/>
        <v>0</v>
      </c>
      <c r="H145" s="64"/>
      <c r="L145" s="64"/>
      <c r="M145" s="64"/>
      <c r="N145" s="95"/>
    </row>
    <row r="146" spans="1:14" x14ac:dyDescent="0.25">
      <c r="A146" s="66" t="s">
        <v>250</v>
      </c>
      <c r="B146" s="83" t="s">
        <v>225</v>
      </c>
      <c r="C146" s="183"/>
      <c r="D146" s="183"/>
      <c r="E146" s="83"/>
      <c r="F146" s="196" t="str">
        <f t="shared" si="19"/>
        <v/>
      </c>
      <c r="G146" s="196" t="str">
        <f t="shared" si="20"/>
        <v/>
      </c>
      <c r="H146" s="64"/>
      <c r="L146" s="64"/>
      <c r="M146" s="64"/>
      <c r="N146" s="95"/>
    </row>
    <row r="147" spans="1:14" x14ac:dyDescent="0.25">
      <c r="A147" s="66" t="s">
        <v>251</v>
      </c>
      <c r="B147" s="83" t="s">
        <v>1218</v>
      </c>
      <c r="C147" s="183"/>
      <c r="D147" s="183"/>
      <c r="E147" s="83"/>
      <c r="F147" s="196" t="str">
        <f t="shared" ref="F147" si="21">IF($C$155=0,"",IF(C147="[for completion]","",IF(C147="","",C147/$C$155)))</f>
        <v/>
      </c>
      <c r="G147" s="196" t="str">
        <f t="shared" ref="G147" si="22">IF($D$155=0,"",IF(D147="[for completion]","",IF(D147="","",D147/$D$155)))</f>
        <v/>
      </c>
      <c r="H147" s="64"/>
      <c r="L147" s="64"/>
      <c r="M147" s="64"/>
      <c r="N147" s="95"/>
    </row>
    <row r="148" spans="1:14" x14ac:dyDescent="0.25">
      <c r="A148" s="66" t="s">
        <v>252</v>
      </c>
      <c r="B148" s="83" t="s">
        <v>227</v>
      </c>
      <c r="C148" s="183"/>
      <c r="D148" s="183"/>
      <c r="E148" s="83"/>
      <c r="F148" s="196" t="str">
        <f t="shared" ref="F148:F154" si="23">IF($C$155=0,"",IF(C148="[for completion]","",IF(C148="","",C148/$C$155)))</f>
        <v/>
      </c>
      <c r="G148" s="196" t="str">
        <f t="shared" ref="G148:G154" si="24">IF($D$155=0,"",IF(D148="[for completion]","",IF(D148="","",D148/$D$155)))</f>
        <v/>
      </c>
      <c r="H148" s="64"/>
      <c r="L148" s="64"/>
      <c r="M148" s="64"/>
      <c r="N148" s="95"/>
    </row>
    <row r="149" spans="1:14" x14ac:dyDescent="0.25">
      <c r="A149" s="66" t="s">
        <v>253</v>
      </c>
      <c r="B149" s="83" t="s">
        <v>214</v>
      </c>
      <c r="C149" s="183">
        <v>47364.62</v>
      </c>
      <c r="D149" s="183">
        <v>104444.66</v>
      </c>
      <c r="E149" s="83"/>
      <c r="F149" s="196">
        <f t="shared" si="23"/>
        <v>0.47379644085139394</v>
      </c>
      <c r="G149" s="196">
        <f t="shared" si="24"/>
        <v>0.97645021957463485</v>
      </c>
      <c r="H149" s="64"/>
      <c r="L149" s="64"/>
      <c r="M149" s="64"/>
      <c r="N149" s="95"/>
    </row>
    <row r="150" spans="1:14" x14ac:dyDescent="0.25">
      <c r="A150" s="66" t="s">
        <v>254</v>
      </c>
      <c r="B150" s="175" t="s">
        <v>1213</v>
      </c>
      <c r="C150" s="183"/>
      <c r="D150" s="183"/>
      <c r="E150" s="83"/>
      <c r="F150" s="196" t="str">
        <f t="shared" si="23"/>
        <v/>
      </c>
      <c r="G150" s="196" t="str">
        <f t="shared" si="24"/>
        <v/>
      </c>
      <c r="H150" s="64"/>
      <c r="L150" s="64"/>
      <c r="M150" s="64"/>
      <c r="N150" s="95"/>
    </row>
    <row r="151" spans="1:14" x14ac:dyDescent="0.25">
      <c r="A151" s="66" t="s">
        <v>255</v>
      </c>
      <c r="B151" s="83" t="s">
        <v>229</v>
      </c>
      <c r="C151" s="183">
        <v>0</v>
      </c>
      <c r="D151" s="183">
        <v>2518.9699999999998</v>
      </c>
      <c r="E151" s="83"/>
      <c r="F151" s="196">
        <f t="shared" si="23"/>
        <v>0</v>
      </c>
      <c r="G151" s="196">
        <f t="shared" si="24"/>
        <v>2.3549780425365142E-2</v>
      </c>
      <c r="H151" s="64"/>
      <c r="L151" s="64"/>
      <c r="M151" s="64"/>
      <c r="N151" s="95"/>
    </row>
    <row r="152" spans="1:14" x14ac:dyDescent="0.25">
      <c r="A152" s="66" t="s">
        <v>256</v>
      </c>
      <c r="B152" s="83" t="s">
        <v>231</v>
      </c>
      <c r="C152" s="183"/>
      <c r="D152" s="183"/>
      <c r="E152" s="83"/>
      <c r="F152" s="196" t="str">
        <f t="shared" si="23"/>
        <v/>
      </c>
      <c r="G152" s="196" t="str">
        <f t="shared" si="24"/>
        <v/>
      </c>
      <c r="H152" s="64"/>
      <c r="L152" s="64"/>
      <c r="M152" s="64"/>
      <c r="N152" s="95"/>
    </row>
    <row r="153" spans="1:14" x14ac:dyDescent="0.25">
      <c r="A153" s="66" t="s">
        <v>257</v>
      </c>
      <c r="B153" s="83" t="s">
        <v>1212</v>
      </c>
      <c r="C153" s="183">
        <v>0</v>
      </c>
      <c r="D153" s="183">
        <v>0</v>
      </c>
      <c r="E153" s="83"/>
      <c r="F153" s="196">
        <f t="shared" si="23"/>
        <v>0</v>
      </c>
      <c r="G153" s="196">
        <f t="shared" si="24"/>
        <v>0</v>
      </c>
      <c r="H153" s="64"/>
      <c r="L153" s="64"/>
      <c r="M153" s="64"/>
      <c r="N153" s="95"/>
    </row>
    <row r="154" spans="1:14" x14ac:dyDescent="0.25">
      <c r="A154" s="66" t="s">
        <v>1215</v>
      </c>
      <c r="B154" s="83" t="s">
        <v>144</v>
      </c>
      <c r="C154" s="183"/>
      <c r="D154" s="183"/>
      <c r="E154" s="83"/>
      <c r="F154" s="196" t="str">
        <f t="shared" si="23"/>
        <v/>
      </c>
      <c r="G154" s="196" t="str">
        <f t="shared" si="24"/>
        <v/>
      </c>
      <c r="H154" s="64"/>
      <c r="L154" s="64"/>
      <c r="M154" s="64"/>
      <c r="N154" s="95"/>
    </row>
    <row r="155" spans="1:14" x14ac:dyDescent="0.25">
      <c r="A155" s="66" t="s">
        <v>1219</v>
      </c>
      <c r="B155" s="99" t="s">
        <v>146</v>
      </c>
      <c r="C155" s="183">
        <f>SUM(C138:C154)</f>
        <v>99968.290000000008</v>
      </c>
      <c r="D155" s="183">
        <f>SUM(D138:D154)</f>
        <v>106963.63</v>
      </c>
      <c r="E155" s="83"/>
      <c r="F155" s="179">
        <f>SUM(F138:F154)</f>
        <v>0.99999999999999989</v>
      </c>
      <c r="G155" s="179">
        <f>SUM(G138:G154)</f>
        <v>1</v>
      </c>
      <c r="H155" s="64"/>
      <c r="L155" s="64"/>
      <c r="M155" s="64"/>
      <c r="N155" s="95"/>
    </row>
    <row r="156" spans="1:14" outlineLevel="1" x14ac:dyDescent="0.25">
      <c r="A156" s="66" t="s">
        <v>258</v>
      </c>
      <c r="B156" s="94"/>
      <c r="C156" s="183"/>
      <c r="D156" s="183"/>
      <c r="E156" s="83"/>
      <c r="F156" s="196" t="str">
        <f>IF($C$155=0,"",IF(C156="[for completion]","",IF(C156="","",C156/$C$155)))</f>
        <v/>
      </c>
      <c r="G156" s="196" t="str">
        <f>IF($D$155=0,"",IF(D156="[for completion]","",IF(D156="","",D156/$D$155)))</f>
        <v/>
      </c>
      <c r="H156" s="64"/>
      <c r="L156" s="64"/>
      <c r="M156" s="64"/>
      <c r="N156" s="95"/>
    </row>
    <row r="157" spans="1:14" outlineLevel="1" x14ac:dyDescent="0.25">
      <c r="A157" s="66" t="s">
        <v>259</v>
      </c>
      <c r="B157" s="94"/>
      <c r="C157" s="183"/>
      <c r="D157" s="183"/>
      <c r="E157" s="83"/>
      <c r="F157" s="196" t="str">
        <f t="shared" ref="F157:F162" si="25">IF($C$155=0,"",IF(C157="[for completion]","",IF(C157="","",C157/$C$155)))</f>
        <v/>
      </c>
      <c r="G157" s="196" t="str">
        <f t="shared" ref="G157:G162" si="26">IF($D$155=0,"",IF(D157="[for completion]","",IF(D157="","",D157/$D$155)))</f>
        <v/>
      </c>
      <c r="H157" s="64"/>
      <c r="L157" s="64"/>
      <c r="M157" s="64"/>
      <c r="N157" s="95"/>
    </row>
    <row r="158" spans="1:14" outlineLevel="1" x14ac:dyDescent="0.25">
      <c r="A158" s="66" t="s">
        <v>260</v>
      </c>
      <c r="B158" s="94"/>
      <c r="C158" s="183"/>
      <c r="D158" s="183"/>
      <c r="E158" s="83"/>
      <c r="F158" s="196" t="str">
        <f t="shared" si="25"/>
        <v/>
      </c>
      <c r="G158" s="196" t="str">
        <f t="shared" si="26"/>
        <v/>
      </c>
      <c r="H158" s="64"/>
      <c r="L158" s="64"/>
      <c r="M158" s="64"/>
      <c r="N158" s="95"/>
    </row>
    <row r="159" spans="1:14" outlineLevel="1" x14ac:dyDescent="0.25">
      <c r="A159" s="66" t="s">
        <v>261</v>
      </c>
      <c r="B159" s="94"/>
      <c r="C159" s="183"/>
      <c r="D159" s="183"/>
      <c r="E159" s="83"/>
      <c r="F159" s="196" t="str">
        <f t="shared" si="25"/>
        <v/>
      </c>
      <c r="G159" s="196" t="str">
        <f t="shared" si="26"/>
        <v/>
      </c>
      <c r="H159" s="64"/>
      <c r="L159" s="64"/>
      <c r="M159" s="64"/>
      <c r="N159" s="95"/>
    </row>
    <row r="160" spans="1:14" outlineLevel="1" x14ac:dyDescent="0.25">
      <c r="A160" s="66" t="s">
        <v>262</v>
      </c>
      <c r="B160" s="94"/>
      <c r="C160" s="183"/>
      <c r="D160" s="183"/>
      <c r="E160" s="83"/>
      <c r="F160" s="196" t="str">
        <f t="shared" si="25"/>
        <v/>
      </c>
      <c r="G160" s="196" t="str">
        <f t="shared" si="26"/>
        <v/>
      </c>
      <c r="H160" s="64"/>
      <c r="L160" s="64"/>
      <c r="M160" s="64"/>
      <c r="N160" s="95"/>
    </row>
    <row r="161" spans="1:14" outlineLevel="1" x14ac:dyDescent="0.25">
      <c r="A161" s="66" t="s">
        <v>263</v>
      </c>
      <c r="B161" s="94"/>
      <c r="C161" s="183"/>
      <c r="D161" s="183"/>
      <c r="E161" s="83"/>
      <c r="F161" s="196" t="str">
        <f t="shared" si="25"/>
        <v/>
      </c>
      <c r="G161" s="196" t="str">
        <f t="shared" si="26"/>
        <v/>
      </c>
      <c r="H161" s="64"/>
      <c r="L161" s="64"/>
      <c r="M161" s="64"/>
      <c r="N161" s="95"/>
    </row>
    <row r="162" spans="1:14" outlineLevel="1" x14ac:dyDescent="0.25">
      <c r="A162" s="66" t="s">
        <v>264</v>
      </c>
      <c r="B162" s="94"/>
      <c r="C162" s="183"/>
      <c r="D162" s="183"/>
      <c r="E162" s="83"/>
      <c r="F162" s="196" t="str">
        <f t="shared" si="25"/>
        <v/>
      </c>
      <c r="G162" s="196" t="str">
        <f t="shared" si="26"/>
        <v/>
      </c>
      <c r="H162" s="64"/>
      <c r="L162" s="64"/>
      <c r="M162" s="64"/>
      <c r="N162" s="95"/>
    </row>
    <row r="163" spans="1:14" ht="15" customHeight="1" x14ac:dyDescent="0.25">
      <c r="A163" s="85"/>
      <c r="B163" s="86" t="s">
        <v>265</v>
      </c>
      <c r="C163" s="133" t="s">
        <v>205</v>
      </c>
      <c r="D163" s="133" t="s">
        <v>206</v>
      </c>
      <c r="E163" s="87"/>
      <c r="F163" s="133" t="s">
        <v>207</v>
      </c>
      <c r="G163" s="133" t="s">
        <v>208</v>
      </c>
      <c r="H163" s="64"/>
      <c r="L163" s="64"/>
      <c r="M163" s="64"/>
      <c r="N163" s="95"/>
    </row>
    <row r="164" spans="1:14" x14ac:dyDescent="0.25">
      <c r="A164" s="66" t="s">
        <v>267</v>
      </c>
      <c r="B164" s="64" t="s">
        <v>268</v>
      </c>
      <c r="C164" s="183">
        <v>38828.519999999997</v>
      </c>
      <c r="D164" s="183">
        <v>0</v>
      </c>
      <c r="E164" s="103"/>
      <c r="F164" s="196">
        <f>IF($C$167=0,"",IF(C164="[for completion]","",IF(C164="","",C164/$C$167)))</f>
        <v>0.38840836429231707</v>
      </c>
      <c r="G164" s="196">
        <f>IF($D$167=0,"",IF(D164="[for completion]","",IF(D164="","",D164/$D$167)))</f>
        <v>0</v>
      </c>
      <c r="H164" s="64"/>
      <c r="L164" s="64"/>
      <c r="M164" s="64"/>
      <c r="N164" s="95"/>
    </row>
    <row r="165" spans="1:14" x14ac:dyDescent="0.25">
      <c r="A165" s="66" t="s">
        <v>269</v>
      </c>
      <c r="B165" s="64" t="s">
        <v>270</v>
      </c>
      <c r="C165" s="183">
        <v>61139.77</v>
      </c>
      <c r="D165" s="183">
        <v>106963.63</v>
      </c>
      <c r="E165" s="103"/>
      <c r="F165" s="196">
        <f t="shared" ref="F165:F166" si="27">IF($C$167=0,"",IF(C165="[for completion]","",IF(C165="","",C165/$C$167)))</f>
        <v>0.61159163570768293</v>
      </c>
      <c r="G165" s="196">
        <f t="shared" ref="G165:G166" si="28">IF($D$167=0,"",IF(D165="[for completion]","",IF(D165="","",D165/$D$167)))</f>
        <v>1</v>
      </c>
      <c r="H165" s="64"/>
      <c r="L165" s="64"/>
      <c r="M165" s="64"/>
      <c r="N165" s="95"/>
    </row>
    <row r="166" spans="1:14" x14ac:dyDescent="0.25">
      <c r="A166" s="66" t="s">
        <v>271</v>
      </c>
      <c r="B166" s="64" t="s">
        <v>144</v>
      </c>
      <c r="C166" s="183"/>
      <c r="D166" s="183"/>
      <c r="E166" s="103"/>
      <c r="F166" s="196" t="str">
        <f t="shared" si="27"/>
        <v/>
      </c>
      <c r="G166" s="196" t="str">
        <f t="shared" si="28"/>
        <v/>
      </c>
      <c r="H166" s="64"/>
      <c r="L166" s="64"/>
      <c r="M166" s="64"/>
      <c r="N166" s="95"/>
    </row>
    <row r="167" spans="1:14" x14ac:dyDescent="0.25">
      <c r="A167" s="66" t="s">
        <v>272</v>
      </c>
      <c r="B167" s="104" t="s">
        <v>146</v>
      </c>
      <c r="C167" s="199">
        <f>SUM(C164:C166)</f>
        <v>99968.29</v>
      </c>
      <c r="D167" s="199">
        <f>SUM(D164:D166)</f>
        <v>106963.63</v>
      </c>
      <c r="E167" s="103"/>
      <c r="F167" s="198">
        <f>SUM(F164:F166)</f>
        <v>1</v>
      </c>
      <c r="G167" s="198">
        <f>SUM(G164:G166)</f>
        <v>1</v>
      </c>
      <c r="H167" s="64"/>
      <c r="L167" s="64"/>
      <c r="M167" s="64"/>
      <c r="N167" s="95"/>
    </row>
    <row r="168" spans="1:14" outlineLevel="1" x14ac:dyDescent="0.25">
      <c r="A168" s="66" t="s">
        <v>273</v>
      </c>
      <c r="B168" s="104"/>
      <c r="C168" s="199"/>
      <c r="D168" s="199"/>
      <c r="E168" s="103"/>
      <c r="F168" s="103"/>
      <c r="G168" s="62"/>
      <c r="H168" s="64"/>
      <c r="L168" s="64"/>
      <c r="M168" s="64"/>
      <c r="N168" s="95"/>
    </row>
    <row r="169" spans="1:14" outlineLevel="1" x14ac:dyDescent="0.25">
      <c r="A169" s="66" t="s">
        <v>274</v>
      </c>
      <c r="B169" s="104"/>
      <c r="C169" s="199"/>
      <c r="D169" s="199"/>
      <c r="E169" s="103"/>
      <c r="F169" s="103"/>
      <c r="G169" s="62"/>
      <c r="H169" s="64"/>
      <c r="L169" s="64"/>
      <c r="M169" s="64"/>
      <c r="N169" s="95"/>
    </row>
    <row r="170" spans="1:14" outlineLevel="1" x14ac:dyDescent="0.25">
      <c r="A170" s="66" t="s">
        <v>275</v>
      </c>
      <c r="B170" s="104"/>
      <c r="C170" s="199"/>
      <c r="D170" s="199"/>
      <c r="E170" s="103"/>
      <c r="F170" s="103"/>
      <c r="G170" s="62"/>
      <c r="H170" s="64"/>
      <c r="L170" s="64"/>
      <c r="M170" s="64"/>
      <c r="N170" s="95"/>
    </row>
    <row r="171" spans="1:14" outlineLevel="1" x14ac:dyDescent="0.25">
      <c r="A171" s="66" t="s">
        <v>276</v>
      </c>
      <c r="B171" s="104"/>
      <c r="C171" s="199"/>
      <c r="D171" s="199"/>
      <c r="E171" s="103"/>
      <c r="F171" s="103"/>
      <c r="G171" s="62"/>
      <c r="H171" s="64"/>
      <c r="L171" s="64"/>
      <c r="M171" s="64"/>
      <c r="N171" s="95"/>
    </row>
    <row r="172" spans="1:14" outlineLevel="1" x14ac:dyDescent="0.25">
      <c r="A172" s="66" t="s">
        <v>277</v>
      </c>
      <c r="B172" s="104"/>
      <c r="C172" s="199"/>
      <c r="D172" s="199"/>
      <c r="E172" s="103"/>
      <c r="F172" s="103"/>
      <c r="G172" s="62"/>
      <c r="H172" s="64"/>
      <c r="L172" s="64"/>
      <c r="M172" s="64"/>
      <c r="N172" s="95"/>
    </row>
    <row r="173" spans="1:14" ht="15" customHeight="1" x14ac:dyDescent="0.25">
      <c r="A173" s="85"/>
      <c r="B173" s="86" t="s">
        <v>278</v>
      </c>
      <c r="C173" s="85" t="s">
        <v>112</v>
      </c>
      <c r="D173" s="85"/>
      <c r="E173" s="87"/>
      <c r="F173" s="88" t="s">
        <v>279</v>
      </c>
      <c r="G173" s="88"/>
      <c r="H173" s="64"/>
      <c r="L173" s="64"/>
      <c r="M173" s="64"/>
      <c r="N173" s="95"/>
    </row>
    <row r="174" spans="1:14" ht="15" customHeight="1" x14ac:dyDescent="0.25">
      <c r="A174" s="66" t="s">
        <v>280</v>
      </c>
      <c r="B174" s="83" t="s">
        <v>281</v>
      </c>
      <c r="C174" s="183"/>
      <c r="D174" s="80"/>
      <c r="E174" s="72"/>
      <c r="F174" s="196" t="str">
        <f>IF($C$179=0,"",IF(C174="[for completion]","",C174/$C$179))</f>
        <v/>
      </c>
      <c r="G174" s="91"/>
      <c r="H174" s="64"/>
      <c r="L174" s="64"/>
      <c r="M174" s="64"/>
      <c r="N174" s="95"/>
    </row>
    <row r="175" spans="1:14" ht="30.75" customHeight="1" x14ac:dyDescent="0.25">
      <c r="A175" s="66" t="s">
        <v>9</v>
      </c>
      <c r="B175" s="83" t="s">
        <v>1028</v>
      </c>
      <c r="C175" s="183"/>
      <c r="E175" s="93"/>
      <c r="F175" s="196" t="str">
        <f>IF($C$179=0,"",IF(C175="[for completion]","",C175/$C$179))</f>
        <v/>
      </c>
      <c r="G175" s="91"/>
      <c r="H175" s="64"/>
      <c r="L175" s="64"/>
      <c r="M175" s="64"/>
      <c r="N175" s="95"/>
    </row>
    <row r="176" spans="1:14" x14ac:dyDescent="0.25">
      <c r="A176" s="66" t="s">
        <v>282</v>
      </c>
      <c r="B176" s="83" t="s">
        <v>283</v>
      </c>
      <c r="C176" s="183"/>
      <c r="E176" s="93"/>
      <c r="F176" s="196"/>
      <c r="G176" s="91"/>
      <c r="H176" s="64"/>
      <c r="L176" s="64"/>
      <c r="M176" s="64"/>
      <c r="N176" s="95"/>
    </row>
    <row r="177" spans="1:14" x14ac:dyDescent="0.25">
      <c r="A177" s="66" t="s">
        <v>284</v>
      </c>
      <c r="B177" s="83" t="s">
        <v>285</v>
      </c>
      <c r="C177" s="183"/>
      <c r="E177" s="93"/>
      <c r="F177" s="196" t="str">
        <f t="shared" ref="F177:F187" si="29">IF($C$179=0,"",IF(C177="[for completion]","",C177/$C$179))</f>
        <v/>
      </c>
      <c r="G177" s="91"/>
      <c r="H177" s="64"/>
      <c r="L177" s="64"/>
      <c r="M177" s="64"/>
      <c r="N177" s="95"/>
    </row>
    <row r="178" spans="1:14" x14ac:dyDescent="0.25">
      <c r="A178" s="66" t="s">
        <v>286</v>
      </c>
      <c r="B178" s="83" t="s">
        <v>144</v>
      </c>
      <c r="C178" s="183"/>
      <c r="E178" s="93"/>
      <c r="F178" s="196" t="str">
        <f t="shared" si="29"/>
        <v/>
      </c>
      <c r="G178" s="91"/>
      <c r="H178" s="64"/>
      <c r="L178" s="64"/>
      <c r="M178" s="64"/>
      <c r="N178" s="95"/>
    </row>
    <row r="179" spans="1:14" x14ac:dyDescent="0.25">
      <c r="A179" s="66" t="s">
        <v>10</v>
      </c>
      <c r="B179" s="99" t="s">
        <v>146</v>
      </c>
      <c r="C179" s="185">
        <f>SUM(C174:C178)</f>
        <v>0</v>
      </c>
      <c r="E179" s="93"/>
      <c r="F179" s="197">
        <f>SUM(F174:F178)</f>
        <v>0</v>
      </c>
      <c r="G179" s="91"/>
      <c r="H179" s="64"/>
      <c r="L179" s="64"/>
      <c r="M179" s="64"/>
      <c r="N179" s="95"/>
    </row>
    <row r="180" spans="1:14" outlineLevel="1" x14ac:dyDescent="0.25">
      <c r="A180" s="66" t="s">
        <v>287</v>
      </c>
      <c r="B180" s="105" t="s">
        <v>288</v>
      </c>
      <c r="C180" s="183"/>
      <c r="E180" s="93"/>
      <c r="F180" s="196" t="str">
        <f t="shared" si="29"/>
        <v/>
      </c>
      <c r="G180" s="91"/>
      <c r="H180" s="64"/>
      <c r="L180" s="64"/>
      <c r="M180" s="64"/>
      <c r="N180" s="95"/>
    </row>
    <row r="181" spans="1:14" s="105" customFormat="1" ht="30" outlineLevel="1" x14ac:dyDescent="0.25">
      <c r="A181" s="66" t="s">
        <v>289</v>
      </c>
      <c r="B181" s="105" t="s">
        <v>290</v>
      </c>
      <c r="C181" s="200"/>
      <c r="F181" s="196" t="str">
        <f t="shared" si="29"/>
        <v/>
      </c>
    </row>
    <row r="182" spans="1:14" ht="30" outlineLevel="1" x14ac:dyDescent="0.25">
      <c r="A182" s="66" t="s">
        <v>291</v>
      </c>
      <c r="B182" s="105" t="s">
        <v>292</v>
      </c>
      <c r="C182" s="183"/>
      <c r="E182" s="93"/>
      <c r="F182" s="196" t="str">
        <f t="shared" si="29"/>
        <v/>
      </c>
      <c r="G182" s="91"/>
      <c r="H182" s="64"/>
      <c r="L182" s="64"/>
      <c r="M182" s="64"/>
      <c r="N182" s="95"/>
    </row>
    <row r="183" spans="1:14" outlineLevel="1" x14ac:dyDescent="0.25">
      <c r="A183" s="66" t="s">
        <v>293</v>
      </c>
      <c r="B183" s="105" t="s">
        <v>294</v>
      </c>
      <c r="C183" s="183"/>
      <c r="E183" s="93"/>
      <c r="F183" s="196" t="str">
        <f t="shared" si="29"/>
        <v/>
      </c>
      <c r="G183" s="91"/>
      <c r="H183" s="64"/>
      <c r="L183" s="64"/>
      <c r="M183" s="64"/>
      <c r="N183" s="95"/>
    </row>
    <row r="184" spans="1:14" s="105" customFormat="1" ht="30" outlineLevel="1" x14ac:dyDescent="0.25">
      <c r="A184" s="66" t="s">
        <v>295</v>
      </c>
      <c r="B184" s="105" t="s">
        <v>296</v>
      </c>
      <c r="C184" s="200"/>
      <c r="F184" s="196" t="str">
        <f t="shared" si="29"/>
        <v/>
      </c>
    </row>
    <row r="185" spans="1:14" ht="30" outlineLevel="1" x14ac:dyDescent="0.25">
      <c r="A185" s="66" t="s">
        <v>297</v>
      </c>
      <c r="B185" s="105" t="s">
        <v>298</v>
      </c>
      <c r="C185" s="183"/>
      <c r="E185" s="93"/>
      <c r="F185" s="196" t="str">
        <f t="shared" si="29"/>
        <v/>
      </c>
      <c r="G185" s="91"/>
      <c r="H185" s="64"/>
      <c r="L185" s="64"/>
      <c r="M185" s="64"/>
      <c r="N185" s="95"/>
    </row>
    <row r="186" spans="1:14" outlineLevel="1" x14ac:dyDescent="0.25">
      <c r="A186" s="66" t="s">
        <v>299</v>
      </c>
      <c r="B186" s="105" t="s">
        <v>300</v>
      </c>
      <c r="C186" s="183"/>
      <c r="E186" s="93"/>
      <c r="F186" s="196" t="str">
        <f t="shared" si="29"/>
        <v/>
      </c>
      <c r="G186" s="91"/>
      <c r="H186" s="64"/>
      <c r="L186" s="64"/>
      <c r="M186" s="64"/>
      <c r="N186" s="95"/>
    </row>
    <row r="187" spans="1:14" outlineLevel="1" x14ac:dyDescent="0.25">
      <c r="A187" s="66" t="s">
        <v>301</v>
      </c>
      <c r="B187" s="105" t="s">
        <v>302</v>
      </c>
      <c r="C187" s="183"/>
      <c r="E187" s="93"/>
      <c r="F187" s="196" t="str">
        <f t="shared" si="29"/>
        <v/>
      </c>
      <c r="G187" s="91"/>
      <c r="H187" s="64"/>
      <c r="L187" s="64"/>
      <c r="M187" s="64"/>
      <c r="N187" s="95"/>
    </row>
    <row r="188" spans="1:14" outlineLevel="1" x14ac:dyDescent="0.25">
      <c r="A188" s="66" t="s">
        <v>303</v>
      </c>
      <c r="B188" s="105"/>
      <c r="E188" s="93"/>
      <c r="F188" s="91"/>
      <c r="G188" s="91"/>
      <c r="H188" s="64"/>
      <c r="L188" s="64"/>
      <c r="M188" s="64"/>
      <c r="N188" s="95"/>
    </row>
    <row r="189" spans="1:14" outlineLevel="1" x14ac:dyDescent="0.25">
      <c r="A189" s="66" t="s">
        <v>304</v>
      </c>
      <c r="B189" s="105"/>
      <c r="E189" s="93"/>
      <c r="F189" s="91"/>
      <c r="G189" s="91"/>
      <c r="H189" s="64"/>
      <c r="L189" s="64"/>
      <c r="M189" s="64"/>
      <c r="N189" s="95"/>
    </row>
    <row r="190" spans="1:14" outlineLevel="1" x14ac:dyDescent="0.25">
      <c r="A190" s="66" t="s">
        <v>305</v>
      </c>
      <c r="B190" s="105"/>
      <c r="E190" s="93"/>
      <c r="F190" s="91"/>
      <c r="G190" s="91"/>
      <c r="H190" s="64"/>
      <c r="L190" s="64"/>
      <c r="M190" s="64"/>
      <c r="N190" s="95"/>
    </row>
    <row r="191" spans="1:14" outlineLevel="1" x14ac:dyDescent="0.25">
      <c r="A191" s="66" t="s">
        <v>306</v>
      </c>
      <c r="B191" s="94"/>
      <c r="E191" s="93"/>
      <c r="F191" s="91"/>
      <c r="G191" s="91"/>
      <c r="H191" s="64"/>
      <c r="L191" s="64"/>
      <c r="M191" s="64"/>
      <c r="N191" s="95"/>
    </row>
    <row r="192" spans="1:14" ht="15" customHeight="1" x14ac:dyDescent="0.25">
      <c r="A192" s="85"/>
      <c r="B192" s="86" t="s">
        <v>307</v>
      </c>
      <c r="C192" s="85" t="s">
        <v>112</v>
      </c>
      <c r="D192" s="85"/>
      <c r="E192" s="87"/>
      <c r="F192" s="88" t="s">
        <v>279</v>
      </c>
      <c r="G192" s="88"/>
      <c r="H192" s="64"/>
      <c r="L192" s="64"/>
      <c r="M192" s="64"/>
      <c r="N192" s="95"/>
    </row>
    <row r="193" spans="1:14" x14ac:dyDescent="0.25">
      <c r="A193" s="66" t="s">
        <v>308</v>
      </c>
      <c r="B193" s="83" t="s">
        <v>309</v>
      </c>
      <c r="C193" s="183"/>
      <c r="E193" s="90"/>
      <c r="F193" s="196" t="str">
        <f t="shared" ref="F193:F206" si="30">IF($C$208=0,"",IF(C193="[for completion]","",C193/$C$208))</f>
        <v/>
      </c>
      <c r="G193" s="91"/>
      <c r="H193" s="64"/>
      <c r="L193" s="64"/>
      <c r="M193" s="64"/>
      <c r="N193" s="95"/>
    </row>
    <row r="194" spans="1:14" x14ac:dyDescent="0.25">
      <c r="A194" s="66" t="s">
        <v>310</v>
      </c>
      <c r="B194" s="83" t="s">
        <v>311</v>
      </c>
      <c r="C194" s="183"/>
      <c r="E194" s="93"/>
      <c r="F194" s="196" t="str">
        <f t="shared" si="30"/>
        <v/>
      </c>
      <c r="G194" s="93"/>
      <c r="H194" s="64"/>
      <c r="L194" s="64"/>
      <c r="M194" s="64"/>
      <c r="N194" s="95"/>
    </row>
    <row r="195" spans="1:14" x14ac:dyDescent="0.25">
      <c r="A195" s="66" t="s">
        <v>312</v>
      </c>
      <c r="B195" s="83" t="s">
        <v>313</v>
      </c>
      <c r="C195" s="183"/>
      <c r="E195" s="93"/>
      <c r="F195" s="196" t="str">
        <f t="shared" si="30"/>
        <v/>
      </c>
      <c r="G195" s="93"/>
      <c r="H195" s="64"/>
      <c r="L195" s="64"/>
      <c r="M195" s="64"/>
      <c r="N195" s="95"/>
    </row>
    <row r="196" spans="1:14" x14ac:dyDescent="0.25">
      <c r="A196" s="66" t="s">
        <v>314</v>
      </c>
      <c r="B196" s="83" t="s">
        <v>315</v>
      </c>
      <c r="C196" s="183"/>
      <c r="E196" s="93"/>
      <c r="F196" s="196" t="str">
        <f t="shared" si="30"/>
        <v/>
      </c>
      <c r="G196" s="93"/>
      <c r="H196" s="64"/>
      <c r="L196" s="64"/>
      <c r="M196" s="64"/>
      <c r="N196" s="95"/>
    </row>
    <row r="197" spans="1:14" x14ac:dyDescent="0.25">
      <c r="A197" s="66" t="s">
        <v>316</v>
      </c>
      <c r="B197" s="83" t="s">
        <v>317</v>
      </c>
      <c r="C197" s="183"/>
      <c r="E197" s="93"/>
      <c r="F197" s="196" t="str">
        <f t="shared" si="30"/>
        <v/>
      </c>
      <c r="G197" s="93"/>
      <c r="H197" s="64"/>
      <c r="L197" s="64"/>
      <c r="M197" s="64"/>
      <c r="N197" s="95"/>
    </row>
    <row r="198" spans="1:14" x14ac:dyDescent="0.25">
      <c r="A198" s="66" t="s">
        <v>318</v>
      </c>
      <c r="B198" s="83" t="s">
        <v>319</v>
      </c>
      <c r="C198" s="183"/>
      <c r="E198" s="93"/>
      <c r="F198" s="196" t="str">
        <f t="shared" si="30"/>
        <v/>
      </c>
      <c r="G198" s="93"/>
      <c r="H198" s="64"/>
      <c r="L198" s="64"/>
      <c r="M198" s="64"/>
      <c r="N198" s="95"/>
    </row>
    <row r="199" spans="1:14" x14ac:dyDescent="0.25">
      <c r="A199" s="66" t="s">
        <v>320</v>
      </c>
      <c r="B199" s="83" t="s">
        <v>321</v>
      </c>
      <c r="C199" s="183"/>
      <c r="E199" s="93"/>
      <c r="F199" s="196" t="str">
        <f t="shared" si="30"/>
        <v/>
      </c>
      <c r="G199" s="93"/>
      <c r="H199" s="64"/>
      <c r="L199" s="64"/>
      <c r="M199" s="64"/>
      <c r="N199" s="95"/>
    </row>
    <row r="200" spans="1:14" x14ac:dyDescent="0.25">
      <c r="A200" s="66" t="s">
        <v>322</v>
      </c>
      <c r="B200" s="83" t="s">
        <v>12</v>
      </c>
      <c r="C200" s="183"/>
      <c r="E200" s="93"/>
      <c r="F200" s="196" t="str">
        <f t="shared" si="30"/>
        <v/>
      </c>
      <c r="G200" s="93"/>
      <c r="H200" s="64"/>
      <c r="L200" s="64"/>
      <c r="M200" s="64"/>
      <c r="N200" s="95"/>
    </row>
    <row r="201" spans="1:14" x14ac:dyDescent="0.25">
      <c r="A201" s="66" t="s">
        <v>323</v>
      </c>
      <c r="B201" s="83" t="s">
        <v>324</v>
      </c>
      <c r="C201" s="183"/>
      <c r="E201" s="93"/>
      <c r="F201" s="196" t="str">
        <f t="shared" si="30"/>
        <v/>
      </c>
      <c r="G201" s="93"/>
      <c r="H201" s="64"/>
      <c r="L201" s="64"/>
      <c r="M201" s="64"/>
      <c r="N201" s="95"/>
    </row>
    <row r="202" spans="1:14" x14ac:dyDescent="0.25">
      <c r="A202" s="66" t="s">
        <v>325</v>
      </c>
      <c r="B202" s="83" t="s">
        <v>326</v>
      </c>
      <c r="C202" s="183"/>
      <c r="E202" s="93"/>
      <c r="F202" s="196" t="str">
        <f t="shared" si="30"/>
        <v/>
      </c>
      <c r="G202" s="93"/>
      <c r="H202" s="64"/>
      <c r="L202" s="64"/>
      <c r="M202" s="64"/>
      <c r="N202" s="95"/>
    </row>
    <row r="203" spans="1:14" x14ac:dyDescent="0.25">
      <c r="A203" s="66" t="s">
        <v>327</v>
      </c>
      <c r="B203" s="83" t="s">
        <v>328</v>
      </c>
      <c r="C203" s="183"/>
      <c r="E203" s="93"/>
      <c r="F203" s="196" t="str">
        <f t="shared" si="30"/>
        <v/>
      </c>
      <c r="G203" s="93"/>
      <c r="H203" s="64"/>
      <c r="L203" s="64"/>
      <c r="M203" s="64"/>
      <c r="N203" s="95"/>
    </row>
    <row r="204" spans="1:14" x14ac:dyDescent="0.25">
      <c r="A204" s="66" t="s">
        <v>329</v>
      </c>
      <c r="B204" s="83" t="s">
        <v>330</v>
      </c>
      <c r="C204" s="183"/>
      <c r="E204" s="93"/>
      <c r="F204" s="196" t="str">
        <f t="shared" si="30"/>
        <v/>
      </c>
      <c r="G204" s="93"/>
      <c r="H204" s="64"/>
      <c r="L204" s="64"/>
      <c r="M204" s="64"/>
      <c r="N204" s="95"/>
    </row>
    <row r="205" spans="1:14" x14ac:dyDescent="0.25">
      <c r="A205" s="66" t="s">
        <v>331</v>
      </c>
      <c r="B205" s="83" t="s">
        <v>332</v>
      </c>
      <c r="C205" s="183"/>
      <c r="E205" s="93"/>
      <c r="F205" s="196" t="str">
        <f t="shared" si="30"/>
        <v/>
      </c>
      <c r="G205" s="93"/>
      <c r="H205" s="64"/>
      <c r="L205" s="64"/>
      <c r="M205" s="64"/>
      <c r="N205" s="95"/>
    </row>
    <row r="206" spans="1:14" x14ac:dyDescent="0.25">
      <c r="A206" s="66" t="s">
        <v>333</v>
      </c>
      <c r="B206" s="83" t="s">
        <v>144</v>
      </c>
      <c r="C206" s="183"/>
      <c r="E206" s="93"/>
      <c r="F206" s="196" t="str">
        <f t="shared" si="30"/>
        <v/>
      </c>
      <c r="G206" s="93"/>
      <c r="H206" s="64"/>
      <c r="L206" s="64"/>
      <c r="M206" s="64"/>
      <c r="N206" s="95"/>
    </row>
    <row r="207" spans="1:14" x14ac:dyDescent="0.25">
      <c r="A207" s="66" t="s">
        <v>334</v>
      </c>
      <c r="B207" s="92" t="s">
        <v>335</v>
      </c>
      <c r="C207" s="183"/>
      <c r="E207" s="93"/>
      <c r="F207" s="196"/>
      <c r="G207" s="93"/>
      <c r="H207" s="64"/>
      <c r="L207" s="64"/>
      <c r="M207" s="64"/>
      <c r="N207" s="95"/>
    </row>
    <row r="208" spans="1:14" x14ac:dyDescent="0.25">
      <c r="A208" s="66" t="s">
        <v>336</v>
      </c>
      <c r="B208" s="99" t="s">
        <v>146</v>
      </c>
      <c r="C208" s="185">
        <f>SUM(C193:C206)</f>
        <v>0</v>
      </c>
      <c r="D208" s="83"/>
      <c r="E208" s="93"/>
      <c r="F208" s="197">
        <f>SUM(F193:F206)</f>
        <v>0</v>
      </c>
      <c r="G208" s="93"/>
      <c r="H208" s="64"/>
      <c r="L208" s="64"/>
      <c r="M208" s="64"/>
      <c r="N208" s="95"/>
    </row>
    <row r="209" spans="1:14" outlineLevel="1" x14ac:dyDescent="0.25">
      <c r="A209" s="66" t="s">
        <v>337</v>
      </c>
      <c r="B209" s="94"/>
      <c r="C209" s="183"/>
      <c r="E209" s="93"/>
      <c r="F209" s="196" t="str">
        <f>IF($C$208=0,"",IF(C209="[for completion]","",C209/$C$208))</f>
        <v/>
      </c>
      <c r="G209" s="93"/>
      <c r="H209" s="64"/>
      <c r="L209" s="64"/>
      <c r="M209" s="64"/>
      <c r="N209" s="95"/>
    </row>
    <row r="210" spans="1:14" outlineLevel="1" x14ac:dyDescent="0.25">
      <c r="A210" s="66" t="s">
        <v>338</v>
      </c>
      <c r="B210" s="94"/>
      <c r="C210" s="183"/>
      <c r="E210" s="93"/>
      <c r="F210" s="196" t="str">
        <f t="shared" ref="F210:F215" si="31">IF($C$208=0,"",IF(C210="[for completion]","",C210/$C$208))</f>
        <v/>
      </c>
      <c r="G210" s="93"/>
      <c r="H210" s="64"/>
      <c r="L210" s="64"/>
      <c r="M210" s="64"/>
      <c r="N210" s="95"/>
    </row>
    <row r="211" spans="1:14" outlineLevel="1" x14ac:dyDescent="0.25">
      <c r="A211" s="66" t="s">
        <v>339</v>
      </c>
      <c r="B211" s="94"/>
      <c r="C211" s="183"/>
      <c r="E211" s="93"/>
      <c r="F211" s="196" t="str">
        <f t="shared" si="31"/>
        <v/>
      </c>
      <c r="G211" s="93"/>
      <c r="H211" s="64"/>
      <c r="L211" s="64"/>
      <c r="M211" s="64"/>
      <c r="N211" s="95"/>
    </row>
    <row r="212" spans="1:14" outlineLevel="1" x14ac:dyDescent="0.25">
      <c r="A212" s="66" t="s">
        <v>340</v>
      </c>
      <c r="B212" s="94"/>
      <c r="C212" s="183"/>
      <c r="E212" s="93"/>
      <c r="F212" s="196" t="str">
        <f t="shared" si="31"/>
        <v/>
      </c>
      <c r="G212" s="93"/>
      <c r="H212" s="64"/>
      <c r="L212" s="64"/>
      <c r="M212" s="64"/>
      <c r="N212" s="95"/>
    </row>
    <row r="213" spans="1:14" outlineLevel="1" x14ac:dyDescent="0.25">
      <c r="A213" s="66" t="s">
        <v>341</v>
      </c>
      <c r="B213" s="94"/>
      <c r="C213" s="183"/>
      <c r="E213" s="93"/>
      <c r="F213" s="196" t="str">
        <f t="shared" si="31"/>
        <v/>
      </c>
      <c r="G213" s="93"/>
      <c r="H213" s="64"/>
      <c r="L213" s="64"/>
      <c r="M213" s="64"/>
      <c r="N213" s="95"/>
    </row>
    <row r="214" spans="1:14" outlineLevel="1" x14ac:dyDescent="0.25">
      <c r="A214" s="66" t="s">
        <v>342</v>
      </c>
      <c r="B214" s="94"/>
      <c r="C214" s="183"/>
      <c r="E214" s="93"/>
      <c r="F214" s="196" t="str">
        <f t="shared" si="31"/>
        <v/>
      </c>
      <c r="G214" s="93"/>
      <c r="H214" s="64"/>
      <c r="L214" s="64"/>
      <c r="M214" s="64"/>
      <c r="N214" s="95"/>
    </row>
    <row r="215" spans="1:14" outlineLevel="1" x14ac:dyDescent="0.25">
      <c r="A215" s="66" t="s">
        <v>343</v>
      </c>
      <c r="B215" s="94"/>
      <c r="C215" s="183"/>
      <c r="E215" s="93"/>
      <c r="F215" s="196" t="str">
        <f t="shared" si="31"/>
        <v/>
      </c>
      <c r="G215" s="93"/>
      <c r="H215" s="64"/>
      <c r="L215" s="64"/>
      <c r="M215" s="64"/>
      <c r="N215" s="95"/>
    </row>
    <row r="216" spans="1:14" ht="15" customHeight="1" x14ac:dyDescent="0.25">
      <c r="A216" s="85"/>
      <c r="B216" s="86" t="s">
        <v>344</v>
      </c>
      <c r="C216" s="85" t="s">
        <v>112</v>
      </c>
      <c r="D216" s="85"/>
      <c r="E216" s="87"/>
      <c r="F216" s="88" t="s">
        <v>134</v>
      </c>
      <c r="G216" s="88" t="s">
        <v>266</v>
      </c>
      <c r="H216" s="64"/>
      <c r="L216" s="64"/>
      <c r="M216" s="64"/>
      <c r="N216" s="95"/>
    </row>
    <row r="217" spans="1:14" x14ac:dyDescent="0.25">
      <c r="A217" s="66" t="s">
        <v>345</v>
      </c>
      <c r="B217" s="62" t="s">
        <v>346</v>
      </c>
      <c r="C217" s="183"/>
      <c r="E217" s="103"/>
      <c r="F217" s="196" t="str">
        <f>IF($C$38=0,"",IF(C217="[for completion]","",IF(C217="","",C217/$C$38)))</f>
        <v/>
      </c>
      <c r="G217" s="196" t="str">
        <f>IF($C$39=0,"",IF(C217="[for completion]","",IF(C217="","",C217/$C$39)))</f>
        <v/>
      </c>
      <c r="H217" s="64"/>
      <c r="L217" s="64"/>
      <c r="M217" s="64"/>
      <c r="N217" s="95"/>
    </row>
    <row r="218" spans="1:14" x14ac:dyDescent="0.25">
      <c r="A218" s="66" t="s">
        <v>347</v>
      </c>
      <c r="B218" s="62" t="s">
        <v>348</v>
      </c>
      <c r="C218" s="183"/>
      <c r="E218" s="103"/>
      <c r="F218" s="196" t="str">
        <f t="shared" ref="F218:F219" si="32">IF($C$38=0,"",IF(C218="[for completion]","",IF(C218="","",C218/$C$38)))</f>
        <v/>
      </c>
      <c r="G218" s="196" t="str">
        <f t="shared" ref="G218:G219" si="33">IF($C$39=0,"",IF(C218="[for completion]","",IF(C218="","",C218/$C$39)))</f>
        <v/>
      </c>
      <c r="H218" s="64"/>
      <c r="L218" s="64"/>
      <c r="M218" s="64"/>
      <c r="N218" s="95"/>
    </row>
    <row r="219" spans="1:14" x14ac:dyDescent="0.25">
      <c r="A219" s="66" t="s">
        <v>349</v>
      </c>
      <c r="B219" s="62" t="s">
        <v>144</v>
      </c>
      <c r="C219" s="183"/>
      <c r="E219" s="103"/>
      <c r="F219" s="196" t="str">
        <f t="shared" si="32"/>
        <v/>
      </c>
      <c r="G219" s="196" t="str">
        <f t="shared" si="33"/>
        <v/>
      </c>
      <c r="H219" s="64"/>
      <c r="L219" s="64"/>
      <c r="M219" s="64"/>
      <c r="N219" s="95"/>
    </row>
    <row r="220" spans="1:14" x14ac:dyDescent="0.25">
      <c r="A220" s="66" t="s">
        <v>350</v>
      </c>
      <c r="B220" s="99" t="s">
        <v>146</v>
      </c>
      <c r="C220" s="183">
        <f>SUM(C217:C219)</f>
        <v>0</v>
      </c>
      <c r="E220" s="103"/>
      <c r="F220" s="179">
        <f>SUM(F217:F219)</f>
        <v>0</v>
      </c>
      <c r="G220" s="179">
        <f>SUM(G217:G219)</f>
        <v>0</v>
      </c>
      <c r="H220" s="64"/>
      <c r="L220" s="64"/>
      <c r="M220" s="64"/>
      <c r="N220" s="95"/>
    </row>
    <row r="221" spans="1:14" outlineLevel="1" x14ac:dyDescent="0.25">
      <c r="A221" s="66" t="s">
        <v>351</v>
      </c>
      <c r="B221" s="94"/>
      <c r="C221" s="183"/>
      <c r="E221" s="103"/>
      <c r="F221" s="196" t="str">
        <f t="shared" ref="F221:F227" si="34">IF($C$38=0,"",IF(C221="[for completion]","",IF(C221="","",C221/$C$38)))</f>
        <v/>
      </c>
      <c r="G221" s="196" t="str">
        <f t="shared" ref="G221:G227" si="35">IF($C$39=0,"",IF(C221="[for completion]","",IF(C221="","",C221/$C$39)))</f>
        <v/>
      </c>
      <c r="H221" s="64"/>
      <c r="L221" s="64"/>
      <c r="M221" s="64"/>
      <c r="N221" s="95"/>
    </row>
    <row r="222" spans="1:14" outlineLevel="1" x14ac:dyDescent="0.25">
      <c r="A222" s="66" t="s">
        <v>352</v>
      </c>
      <c r="B222" s="94"/>
      <c r="C222" s="183"/>
      <c r="E222" s="103"/>
      <c r="F222" s="196" t="str">
        <f t="shared" si="34"/>
        <v/>
      </c>
      <c r="G222" s="196" t="str">
        <f t="shared" si="35"/>
        <v/>
      </c>
      <c r="H222" s="64"/>
      <c r="L222" s="64"/>
      <c r="M222" s="64"/>
      <c r="N222" s="95"/>
    </row>
    <row r="223" spans="1:14" outlineLevel="1" x14ac:dyDescent="0.25">
      <c r="A223" s="66" t="s">
        <v>353</v>
      </c>
      <c r="B223" s="94"/>
      <c r="C223" s="183"/>
      <c r="E223" s="103"/>
      <c r="F223" s="196" t="str">
        <f t="shared" si="34"/>
        <v/>
      </c>
      <c r="G223" s="196" t="str">
        <f t="shared" si="35"/>
        <v/>
      </c>
      <c r="H223" s="64"/>
      <c r="L223" s="64"/>
      <c r="M223" s="64"/>
      <c r="N223" s="95"/>
    </row>
    <row r="224" spans="1:14" outlineLevel="1" x14ac:dyDescent="0.25">
      <c r="A224" s="66" t="s">
        <v>354</v>
      </c>
      <c r="B224" s="94"/>
      <c r="C224" s="183"/>
      <c r="E224" s="103"/>
      <c r="F224" s="196" t="str">
        <f t="shared" si="34"/>
        <v/>
      </c>
      <c r="G224" s="196" t="str">
        <f t="shared" si="35"/>
        <v/>
      </c>
      <c r="H224" s="64"/>
      <c r="L224" s="64"/>
      <c r="M224" s="64"/>
      <c r="N224" s="95"/>
    </row>
    <row r="225" spans="1:14" outlineLevel="1" x14ac:dyDescent="0.25">
      <c r="A225" s="66" t="s">
        <v>355</v>
      </c>
      <c r="B225" s="94"/>
      <c r="C225" s="183"/>
      <c r="E225" s="103"/>
      <c r="F225" s="196" t="str">
        <f t="shared" si="34"/>
        <v/>
      </c>
      <c r="G225" s="196" t="str">
        <f t="shared" si="35"/>
        <v/>
      </c>
      <c r="H225" s="64"/>
      <c r="L225" s="64"/>
      <c r="M225" s="64"/>
    </row>
    <row r="226" spans="1:14" outlineLevel="1" x14ac:dyDescent="0.25">
      <c r="A226" s="66" t="s">
        <v>356</v>
      </c>
      <c r="B226" s="94"/>
      <c r="C226" s="183"/>
      <c r="E226" s="83"/>
      <c r="F226" s="196" t="str">
        <f t="shared" si="34"/>
        <v/>
      </c>
      <c r="G226" s="196" t="str">
        <f t="shared" si="35"/>
        <v/>
      </c>
      <c r="H226" s="64"/>
      <c r="L226" s="64"/>
      <c r="M226" s="64"/>
    </row>
    <row r="227" spans="1:14" outlineLevel="1" x14ac:dyDescent="0.25">
      <c r="A227" s="66" t="s">
        <v>357</v>
      </c>
      <c r="B227" s="94"/>
      <c r="C227" s="183"/>
      <c r="E227" s="103"/>
      <c r="F227" s="196" t="str">
        <f t="shared" si="34"/>
        <v/>
      </c>
      <c r="G227" s="196" t="str">
        <f t="shared" si="35"/>
        <v/>
      </c>
      <c r="H227" s="64"/>
      <c r="L227" s="64"/>
      <c r="M227" s="64"/>
    </row>
    <row r="228" spans="1:14" ht="15" customHeight="1" x14ac:dyDescent="0.25">
      <c r="A228" s="85"/>
      <c r="B228" s="86" t="s">
        <v>358</v>
      </c>
      <c r="C228" s="85"/>
      <c r="D228" s="85"/>
      <c r="E228" s="87"/>
      <c r="F228" s="88"/>
      <c r="G228" s="88"/>
      <c r="H228" s="64"/>
      <c r="L228" s="64"/>
      <c r="M228" s="64"/>
    </row>
    <row r="229" spans="1:14" x14ac:dyDescent="0.25">
      <c r="A229" s="66" t="s">
        <v>359</v>
      </c>
      <c r="B229" s="83" t="s">
        <v>360</v>
      </c>
      <c r="C229" s="66" t="s">
        <v>2831</v>
      </c>
      <c r="H229" s="64"/>
      <c r="L229" s="64"/>
      <c r="M229" s="64"/>
    </row>
    <row r="230" spans="1:14" ht="15" customHeight="1" x14ac:dyDescent="0.25">
      <c r="A230" s="85"/>
      <c r="B230" s="86" t="s">
        <v>361</v>
      </c>
      <c r="C230" s="85"/>
      <c r="D230" s="85"/>
      <c r="E230" s="87"/>
      <c r="F230" s="88"/>
      <c r="G230" s="88"/>
      <c r="H230" s="64"/>
      <c r="L230" s="64"/>
      <c r="M230" s="64"/>
    </row>
    <row r="231" spans="1:14" x14ac:dyDescent="0.25">
      <c r="A231" s="66" t="s">
        <v>11</v>
      </c>
      <c r="B231" s="66" t="s">
        <v>1031</v>
      </c>
      <c r="C231" s="183">
        <v>218766.34</v>
      </c>
      <c r="E231" s="83"/>
      <c r="H231" s="64"/>
      <c r="L231" s="64"/>
      <c r="M231" s="64"/>
    </row>
    <row r="232" spans="1:14" x14ac:dyDescent="0.25">
      <c r="A232" s="66" t="s">
        <v>362</v>
      </c>
      <c r="B232" s="106" t="s">
        <v>363</v>
      </c>
      <c r="C232" s="183" t="s">
        <v>2832</v>
      </c>
      <c r="E232" s="83"/>
      <c r="H232" s="64"/>
      <c r="L232" s="64"/>
      <c r="M232" s="64"/>
    </row>
    <row r="233" spans="1:14" x14ac:dyDescent="0.25">
      <c r="A233" s="66" t="s">
        <v>364</v>
      </c>
      <c r="B233" s="106" t="s">
        <v>365</v>
      </c>
      <c r="C233" s="183" t="s">
        <v>2832</v>
      </c>
      <c r="E233" s="83"/>
      <c r="H233" s="64"/>
      <c r="L233" s="64"/>
      <c r="M233" s="64"/>
    </row>
    <row r="234" spans="1:14" outlineLevel="1" x14ac:dyDescent="0.25">
      <c r="A234" s="66" t="s">
        <v>366</v>
      </c>
      <c r="B234" s="81" t="s">
        <v>367</v>
      </c>
      <c r="C234" s="185"/>
      <c r="D234" s="83"/>
      <c r="E234" s="83"/>
      <c r="H234" s="64"/>
      <c r="L234" s="64"/>
      <c r="M234" s="64"/>
    </row>
    <row r="235" spans="1:14" outlineLevel="1" x14ac:dyDescent="0.25">
      <c r="A235" s="66" t="s">
        <v>368</v>
      </c>
      <c r="B235" s="81" t="s">
        <v>369</v>
      </c>
      <c r="C235" s="185"/>
      <c r="D235" s="83"/>
      <c r="E235" s="83"/>
      <c r="H235" s="64"/>
      <c r="L235" s="64"/>
      <c r="M235" s="64"/>
    </row>
    <row r="236" spans="1:14" outlineLevel="1" x14ac:dyDescent="0.25">
      <c r="A236" s="66" t="s">
        <v>370</v>
      </c>
      <c r="B236" s="81" t="s">
        <v>371</v>
      </c>
      <c r="C236" s="262"/>
      <c r="D236" s="83"/>
      <c r="E236" s="83"/>
      <c r="H236" s="64"/>
      <c r="L236" s="64"/>
      <c r="M236" s="64"/>
    </row>
    <row r="237" spans="1:14" outlineLevel="1" x14ac:dyDescent="0.25">
      <c r="A237" s="66" t="s">
        <v>372</v>
      </c>
      <c r="C237" s="83"/>
      <c r="D237" s="83"/>
      <c r="E237" s="83"/>
      <c r="H237" s="64"/>
      <c r="L237" s="64"/>
      <c r="M237" s="64"/>
    </row>
    <row r="238" spans="1:14" outlineLevel="1" x14ac:dyDescent="0.25">
      <c r="A238" s="66" t="s">
        <v>373</v>
      </c>
      <c r="C238" s="83"/>
      <c r="D238" s="83"/>
      <c r="E238" s="83"/>
      <c r="H238" s="64"/>
      <c r="L238" s="64"/>
      <c r="M238" s="64"/>
    </row>
    <row r="239" spans="1:14" outlineLevel="1" x14ac:dyDescent="0.25">
      <c r="A239" s="85"/>
      <c r="B239" s="86" t="s">
        <v>2244</v>
      </c>
      <c r="C239" s="85"/>
      <c r="D239" s="85"/>
      <c r="E239" s="87"/>
      <c r="F239" s="88"/>
      <c r="G239" s="88"/>
      <c r="H239" s="64"/>
      <c r="K239" s="107"/>
      <c r="L239" s="107"/>
      <c r="M239" s="107"/>
      <c r="N239" s="107"/>
    </row>
    <row r="240" spans="1:14" ht="30" outlineLevel="1" x14ac:dyDescent="0.25">
      <c r="A240" s="66" t="s">
        <v>1253</v>
      </c>
      <c r="B240" s="66" t="s">
        <v>2158</v>
      </c>
      <c r="D240" s="259"/>
      <c r="E240"/>
      <c r="F240"/>
      <c r="G240"/>
      <c r="H240" s="64"/>
      <c r="K240" s="107"/>
      <c r="L240" s="107"/>
      <c r="M240" s="107"/>
      <c r="N240" s="107"/>
    </row>
    <row r="241" spans="1:14" ht="30" outlineLevel="1" x14ac:dyDescent="0.25">
      <c r="A241" s="66" t="s">
        <v>1256</v>
      </c>
      <c r="B241" s="66" t="s">
        <v>2211</v>
      </c>
      <c r="C241" s="276"/>
      <c r="D241" s="259"/>
      <c r="E241"/>
      <c r="F241"/>
      <c r="G241"/>
      <c r="H241" s="64"/>
      <c r="K241" s="107"/>
      <c r="L241" s="107"/>
      <c r="M241" s="107"/>
      <c r="N241" s="107"/>
    </row>
    <row r="242" spans="1:14" outlineLevel="1" x14ac:dyDescent="0.25">
      <c r="A242" s="66" t="s">
        <v>2156</v>
      </c>
      <c r="B242" s="66" t="s">
        <v>1258</v>
      </c>
      <c r="C242" s="341" t="s">
        <v>1259</v>
      </c>
      <c r="D242" s="259"/>
      <c r="E242"/>
      <c r="F242"/>
      <c r="G242"/>
      <c r="H242" s="64"/>
      <c r="K242" s="107"/>
      <c r="L242" s="107"/>
      <c r="M242" s="107"/>
      <c r="N242" s="107"/>
    </row>
    <row r="243" spans="1:14" ht="45" outlineLevel="1" x14ac:dyDescent="0.25">
      <c r="A243" s="276" t="s">
        <v>2157</v>
      </c>
      <c r="B243" s="66" t="s">
        <v>1254</v>
      </c>
      <c r="C243" s="66" t="s">
        <v>1255</v>
      </c>
      <c r="D243" s="259"/>
      <c r="E243"/>
      <c r="F243"/>
      <c r="G243"/>
      <c r="H243" s="64"/>
      <c r="K243" s="107"/>
      <c r="L243" s="107"/>
      <c r="M243" s="107"/>
      <c r="N243" s="107"/>
    </row>
    <row r="244" spans="1:14" outlineLevel="1" x14ac:dyDescent="0.25">
      <c r="A244" s="66" t="s">
        <v>1260</v>
      </c>
      <c r="D244" s="259"/>
      <c r="E244"/>
      <c r="F244"/>
      <c r="G244"/>
      <c r="H244" s="64"/>
      <c r="K244" s="107"/>
      <c r="L244" s="107"/>
      <c r="M244" s="107"/>
      <c r="N244" s="107"/>
    </row>
    <row r="245" spans="1:14" outlineLevel="1" x14ac:dyDescent="0.25">
      <c r="A245" s="276" t="s">
        <v>1261</v>
      </c>
      <c r="D245" s="259"/>
      <c r="E245"/>
      <c r="F245"/>
      <c r="G245"/>
      <c r="H245" s="64"/>
      <c r="K245" s="107"/>
      <c r="L245" s="107"/>
      <c r="M245" s="107"/>
      <c r="N245" s="107"/>
    </row>
    <row r="246" spans="1:14" outlineLevel="1" x14ac:dyDescent="0.25">
      <c r="A246" s="276" t="s">
        <v>1257</v>
      </c>
      <c r="D246" s="259"/>
      <c r="E246"/>
      <c r="F246"/>
      <c r="G246"/>
      <c r="H246" s="64"/>
      <c r="K246" s="107"/>
      <c r="L246" s="107"/>
      <c r="M246" s="107"/>
      <c r="N246" s="107"/>
    </row>
    <row r="247" spans="1:14" outlineLevel="1" x14ac:dyDescent="0.25">
      <c r="A247" s="276" t="s">
        <v>1262</v>
      </c>
      <c r="D247" s="259"/>
      <c r="E247"/>
      <c r="F247"/>
      <c r="G247"/>
      <c r="H247" s="64"/>
      <c r="K247" s="107"/>
      <c r="L247" s="107"/>
      <c r="M247" s="107"/>
      <c r="N247" s="107"/>
    </row>
    <row r="248" spans="1:14" outlineLevel="1" x14ac:dyDescent="0.25">
      <c r="A248" s="276" t="s">
        <v>1263</v>
      </c>
      <c r="D248" s="259"/>
      <c r="E248"/>
      <c r="F248"/>
      <c r="G248"/>
      <c r="H248" s="64"/>
      <c r="K248" s="107"/>
      <c r="L248" s="107"/>
      <c r="M248" s="107"/>
      <c r="N248" s="107"/>
    </row>
    <row r="249" spans="1:14" outlineLevel="1" x14ac:dyDescent="0.25">
      <c r="A249" s="276" t="s">
        <v>1264</v>
      </c>
      <c r="D249" s="259"/>
      <c r="E249"/>
      <c r="F249"/>
      <c r="G249"/>
      <c r="H249" s="64"/>
      <c r="K249" s="107"/>
      <c r="L249" s="107"/>
      <c r="M249" s="107"/>
      <c r="N249" s="107"/>
    </row>
    <row r="250" spans="1:14" outlineLevel="1" x14ac:dyDescent="0.25">
      <c r="A250" s="276" t="s">
        <v>1265</v>
      </c>
      <c r="D250" s="259"/>
      <c r="E250"/>
      <c r="F250"/>
      <c r="G250"/>
      <c r="H250" s="64"/>
      <c r="K250" s="107"/>
      <c r="L250" s="107"/>
      <c r="M250" s="107"/>
      <c r="N250" s="107"/>
    </row>
    <row r="251" spans="1:14" outlineLevel="1" x14ac:dyDescent="0.25">
      <c r="A251" s="276" t="s">
        <v>1266</v>
      </c>
      <c r="D251" s="259"/>
      <c r="E251"/>
      <c r="F251"/>
      <c r="G251"/>
      <c r="H251" s="64"/>
      <c r="K251" s="107"/>
      <c r="L251" s="107"/>
      <c r="M251" s="107"/>
      <c r="N251" s="107"/>
    </row>
    <row r="252" spans="1:14" outlineLevel="1" x14ac:dyDescent="0.25">
      <c r="A252" s="276" t="s">
        <v>1267</v>
      </c>
      <c r="D252" s="259"/>
      <c r="E252"/>
      <c r="F252"/>
      <c r="G252"/>
      <c r="H252" s="64"/>
      <c r="K252" s="107"/>
      <c r="L252" s="107"/>
      <c r="M252" s="107"/>
      <c r="N252" s="107"/>
    </row>
    <row r="253" spans="1:14" outlineLevel="1" x14ac:dyDescent="0.25">
      <c r="A253" s="276" t="s">
        <v>1268</v>
      </c>
      <c r="D253" s="259"/>
      <c r="E253"/>
      <c r="F253"/>
      <c r="G253"/>
      <c r="H253" s="64"/>
      <c r="K253" s="107"/>
      <c r="L253" s="107"/>
      <c r="M253" s="107"/>
      <c r="N253" s="107"/>
    </row>
    <row r="254" spans="1:14" outlineLevel="1" x14ac:dyDescent="0.25">
      <c r="A254" s="276" t="s">
        <v>1269</v>
      </c>
      <c r="D254" s="259"/>
      <c r="E254"/>
      <c r="F254"/>
      <c r="G254"/>
      <c r="H254" s="64"/>
      <c r="K254" s="107"/>
      <c r="L254" s="107"/>
      <c r="M254" s="107"/>
      <c r="N254" s="107"/>
    </row>
    <row r="255" spans="1:14" outlineLevel="1" x14ac:dyDescent="0.25">
      <c r="A255" s="276" t="s">
        <v>1270</v>
      </c>
      <c r="D255" s="259"/>
      <c r="E255"/>
      <c r="F255"/>
      <c r="G255"/>
      <c r="H255" s="64"/>
      <c r="K255" s="107"/>
      <c r="L255" s="107"/>
      <c r="M255" s="107"/>
      <c r="N255" s="107"/>
    </row>
    <row r="256" spans="1:14" outlineLevel="1" x14ac:dyDescent="0.25">
      <c r="A256" s="276" t="s">
        <v>1271</v>
      </c>
      <c r="D256" s="259"/>
      <c r="E256"/>
      <c r="F256"/>
      <c r="G256"/>
      <c r="H256" s="64"/>
      <c r="K256" s="107"/>
      <c r="L256" s="107"/>
      <c r="M256" s="107"/>
      <c r="N256" s="107"/>
    </row>
    <row r="257" spans="1:14" outlineLevel="1" x14ac:dyDescent="0.25">
      <c r="A257" s="276" t="s">
        <v>1272</v>
      </c>
      <c r="D257" s="259"/>
      <c r="E257"/>
      <c r="F257"/>
      <c r="G257"/>
      <c r="H257" s="64"/>
      <c r="K257" s="107"/>
      <c r="L257" s="107"/>
      <c r="M257" s="107"/>
      <c r="N257" s="107"/>
    </row>
    <row r="258" spans="1:14" outlineLevel="1" x14ac:dyDescent="0.25">
      <c r="A258" s="276" t="s">
        <v>1273</v>
      </c>
      <c r="D258" s="259"/>
      <c r="E258"/>
      <c r="F258"/>
      <c r="G258"/>
      <c r="H258" s="64"/>
      <c r="K258" s="107"/>
      <c r="L258" s="107"/>
      <c r="M258" s="107"/>
      <c r="N258" s="107"/>
    </row>
    <row r="259" spans="1:14" outlineLevel="1" x14ac:dyDescent="0.25">
      <c r="A259" s="276" t="s">
        <v>1274</v>
      </c>
      <c r="D259" s="259"/>
      <c r="E259"/>
      <c r="F259"/>
      <c r="G259"/>
      <c r="H259" s="64"/>
      <c r="K259" s="107"/>
      <c r="L259" s="107"/>
      <c r="M259" s="107"/>
      <c r="N259" s="107"/>
    </row>
    <row r="260" spans="1:14" outlineLevel="1" x14ac:dyDescent="0.25">
      <c r="A260" s="276" t="s">
        <v>1275</v>
      </c>
      <c r="D260" s="259"/>
      <c r="E260"/>
      <c r="F260"/>
      <c r="G260"/>
      <c r="H260" s="64"/>
      <c r="K260" s="107"/>
      <c r="L260" s="107"/>
      <c r="M260" s="107"/>
      <c r="N260" s="107"/>
    </row>
    <row r="261" spans="1:14" outlineLevel="1" x14ac:dyDescent="0.25">
      <c r="A261" s="276" t="s">
        <v>1276</v>
      </c>
      <c r="D261" s="259"/>
      <c r="E261"/>
      <c r="F261"/>
      <c r="G261"/>
      <c r="H261" s="64"/>
      <c r="K261" s="107"/>
      <c r="L261" s="107"/>
      <c r="M261" s="107"/>
      <c r="N261" s="107"/>
    </row>
    <row r="262" spans="1:14" outlineLevel="1" x14ac:dyDescent="0.25">
      <c r="A262" s="276" t="s">
        <v>1277</v>
      </c>
      <c r="D262" s="259"/>
      <c r="E262"/>
      <c r="F262"/>
      <c r="G262"/>
      <c r="H262" s="64"/>
      <c r="K262" s="107"/>
      <c r="L262" s="107"/>
      <c r="M262" s="107"/>
      <c r="N262" s="107"/>
    </row>
    <row r="263" spans="1:14" outlineLevel="1" x14ac:dyDescent="0.25">
      <c r="A263" s="276" t="s">
        <v>1278</v>
      </c>
      <c r="D263" s="259"/>
      <c r="E263"/>
      <c r="F263"/>
      <c r="G263"/>
      <c r="H263" s="64"/>
      <c r="K263" s="107"/>
      <c r="L263" s="107"/>
      <c r="M263" s="107"/>
      <c r="N263" s="107"/>
    </row>
    <row r="264" spans="1:14" outlineLevel="1" x14ac:dyDescent="0.25">
      <c r="A264" s="276" t="s">
        <v>1279</v>
      </c>
      <c r="D264" s="259"/>
      <c r="E264"/>
      <c r="F264"/>
      <c r="G264"/>
      <c r="H264" s="64"/>
      <c r="K264" s="107"/>
      <c r="L264" s="107"/>
      <c r="M264" s="107"/>
      <c r="N264" s="107"/>
    </row>
    <row r="265" spans="1:14" outlineLevel="1" x14ac:dyDescent="0.25">
      <c r="A265" s="276" t="s">
        <v>1280</v>
      </c>
      <c r="D265" s="259"/>
      <c r="E265"/>
      <c r="F265"/>
      <c r="G265"/>
      <c r="H265" s="64"/>
      <c r="K265" s="107"/>
      <c r="L265" s="107"/>
      <c r="M265" s="107"/>
      <c r="N265" s="107"/>
    </row>
    <row r="266" spans="1:14" outlineLevel="1" x14ac:dyDescent="0.25">
      <c r="A266" s="276" t="s">
        <v>1281</v>
      </c>
      <c r="D266" s="259"/>
      <c r="E266"/>
      <c r="F266"/>
      <c r="G266"/>
      <c r="H266" s="64"/>
      <c r="K266" s="107"/>
      <c r="L266" s="107"/>
      <c r="M266" s="107"/>
      <c r="N266" s="107"/>
    </row>
    <row r="267" spans="1:14" outlineLevel="1" x14ac:dyDescent="0.25">
      <c r="A267" s="276" t="s">
        <v>1282</v>
      </c>
      <c r="D267" s="259"/>
      <c r="E267"/>
      <c r="F267"/>
      <c r="G267"/>
      <c r="H267" s="64"/>
      <c r="K267" s="107"/>
      <c r="L267" s="107"/>
      <c r="M267" s="107"/>
      <c r="N267" s="107"/>
    </row>
    <row r="268" spans="1:14" outlineLevel="1" x14ac:dyDescent="0.25">
      <c r="A268" s="276" t="s">
        <v>1283</v>
      </c>
      <c r="D268" s="259"/>
      <c r="E268"/>
      <c r="F268"/>
      <c r="G268"/>
      <c r="H268" s="64"/>
      <c r="K268" s="107"/>
      <c r="L268" s="107"/>
      <c r="M268" s="107"/>
      <c r="N268" s="107"/>
    </row>
    <row r="269" spans="1:14" outlineLevel="1" x14ac:dyDescent="0.25">
      <c r="A269" s="276" t="s">
        <v>1284</v>
      </c>
      <c r="D269" s="259"/>
      <c r="E269"/>
      <c r="F269"/>
      <c r="G269"/>
      <c r="H269" s="64"/>
      <c r="K269" s="107"/>
      <c r="L269" s="107"/>
      <c r="M269" s="107"/>
      <c r="N269" s="107"/>
    </row>
    <row r="270" spans="1:14" outlineLevel="1" x14ac:dyDescent="0.25">
      <c r="A270" s="276" t="s">
        <v>1285</v>
      </c>
      <c r="D270" s="259"/>
      <c r="E270"/>
      <c r="F270"/>
      <c r="G270"/>
      <c r="H270" s="64"/>
      <c r="K270" s="107"/>
      <c r="L270" s="107"/>
      <c r="M270" s="107"/>
      <c r="N270" s="107"/>
    </row>
    <row r="271" spans="1:14" outlineLevel="1" x14ac:dyDescent="0.25">
      <c r="A271" s="276" t="s">
        <v>1286</v>
      </c>
      <c r="D271" s="259"/>
      <c r="E271"/>
      <c r="F271"/>
      <c r="G271"/>
      <c r="H271" s="64"/>
      <c r="K271" s="107"/>
      <c r="L271" s="107"/>
      <c r="M271" s="107"/>
      <c r="N271" s="107"/>
    </row>
    <row r="272" spans="1:14" outlineLevel="1" x14ac:dyDescent="0.25">
      <c r="A272" s="276" t="s">
        <v>1287</v>
      </c>
      <c r="D272" s="259"/>
      <c r="E272"/>
      <c r="F272"/>
      <c r="G272"/>
      <c r="H272" s="64"/>
      <c r="K272" s="107"/>
      <c r="L272" s="107"/>
      <c r="M272" s="107"/>
      <c r="N272" s="107"/>
    </row>
    <row r="273" spans="1:14" outlineLevel="1" x14ac:dyDescent="0.25">
      <c r="A273" s="276" t="s">
        <v>1288</v>
      </c>
      <c r="D273" s="259"/>
      <c r="E273"/>
      <c r="F273"/>
      <c r="G273"/>
      <c r="H273" s="64"/>
      <c r="K273" s="107"/>
      <c r="L273" s="107"/>
      <c r="M273" s="107"/>
      <c r="N273" s="107"/>
    </row>
    <row r="274" spans="1:14" outlineLevel="1" x14ac:dyDescent="0.25">
      <c r="A274" s="276" t="s">
        <v>1289</v>
      </c>
      <c r="D274" s="259"/>
      <c r="E274"/>
      <c r="F274"/>
      <c r="G274"/>
      <c r="H274" s="64"/>
      <c r="K274" s="107"/>
      <c r="L274" s="107"/>
      <c r="M274" s="107"/>
      <c r="N274" s="107"/>
    </row>
    <row r="275" spans="1:14" outlineLevel="1" x14ac:dyDescent="0.25">
      <c r="A275" s="276" t="s">
        <v>1290</v>
      </c>
      <c r="D275" s="259"/>
      <c r="E275"/>
      <c r="F275"/>
      <c r="G275"/>
      <c r="H275" s="64"/>
      <c r="K275" s="107"/>
      <c r="L275" s="107"/>
      <c r="M275" s="107"/>
      <c r="N275" s="107"/>
    </row>
    <row r="276" spans="1:14" outlineLevel="1" x14ac:dyDescent="0.25">
      <c r="A276" s="276" t="s">
        <v>1291</v>
      </c>
      <c r="D276" s="259"/>
      <c r="E276"/>
      <c r="F276"/>
      <c r="G276"/>
      <c r="H276" s="64"/>
      <c r="K276" s="107"/>
      <c r="L276" s="107"/>
      <c r="M276" s="107"/>
      <c r="N276" s="107"/>
    </row>
    <row r="277" spans="1:14" outlineLevel="1" x14ac:dyDescent="0.25">
      <c r="A277" s="276" t="s">
        <v>1292</v>
      </c>
      <c r="D277" s="259"/>
      <c r="E277"/>
      <c r="F277"/>
      <c r="G277"/>
      <c r="H277" s="64"/>
      <c r="K277" s="107"/>
      <c r="L277" s="107"/>
      <c r="M277" s="107"/>
      <c r="N277" s="107"/>
    </row>
    <row r="278" spans="1:14" outlineLevel="1" x14ac:dyDescent="0.25">
      <c r="A278" s="276" t="s">
        <v>1293</v>
      </c>
      <c r="D278" s="259"/>
      <c r="E278"/>
      <c r="F278"/>
      <c r="G278"/>
      <c r="H278" s="64"/>
      <c r="K278" s="107"/>
      <c r="L278" s="107"/>
      <c r="M278" s="107"/>
      <c r="N278" s="107"/>
    </row>
    <row r="279" spans="1:14" outlineLevel="1" x14ac:dyDescent="0.25">
      <c r="A279" s="276" t="s">
        <v>1294</v>
      </c>
      <c r="D279" s="259"/>
      <c r="E279"/>
      <c r="F279"/>
      <c r="G279"/>
      <c r="H279" s="64"/>
      <c r="K279" s="107"/>
      <c r="L279" s="107"/>
      <c r="M279" s="107"/>
      <c r="N279" s="107"/>
    </row>
    <row r="280" spans="1:14" outlineLevel="1" x14ac:dyDescent="0.25">
      <c r="A280" s="276" t="s">
        <v>1295</v>
      </c>
      <c r="D280" s="259"/>
      <c r="E280"/>
      <c r="F280"/>
      <c r="G280"/>
      <c r="H280" s="64"/>
      <c r="K280" s="107"/>
      <c r="L280" s="107"/>
      <c r="M280" s="107"/>
      <c r="N280" s="107"/>
    </row>
    <row r="281" spans="1:14" outlineLevel="1" x14ac:dyDescent="0.25">
      <c r="A281" s="276" t="s">
        <v>1296</v>
      </c>
      <c r="D281" s="259"/>
      <c r="E281"/>
      <c r="F281"/>
      <c r="G281"/>
      <c r="H281" s="64"/>
      <c r="K281" s="107"/>
      <c r="L281" s="107"/>
      <c r="M281" s="107"/>
      <c r="N281" s="107"/>
    </row>
    <row r="282" spans="1:14" outlineLevel="1" x14ac:dyDescent="0.25">
      <c r="A282" s="276" t="s">
        <v>1297</v>
      </c>
      <c r="D282" s="259"/>
      <c r="E282"/>
      <c r="F282"/>
      <c r="G282"/>
      <c r="H282" s="64"/>
      <c r="K282" s="107"/>
      <c r="L282" s="107"/>
      <c r="M282" s="107"/>
      <c r="N282" s="107"/>
    </row>
    <row r="283" spans="1:14" outlineLevel="1" x14ac:dyDescent="0.25">
      <c r="A283" s="276" t="s">
        <v>1298</v>
      </c>
      <c r="D283" s="259"/>
      <c r="E283"/>
      <c r="F283"/>
      <c r="G283"/>
      <c r="H283" s="64"/>
      <c r="K283" s="107"/>
      <c r="L283" s="107"/>
      <c r="M283" s="107"/>
      <c r="N283" s="107"/>
    </row>
    <row r="284" spans="1:14" outlineLevel="1" x14ac:dyDescent="0.25">
      <c r="A284" s="276" t="s">
        <v>1299</v>
      </c>
      <c r="D284" s="259"/>
      <c r="E284"/>
      <c r="F284"/>
      <c r="G284"/>
      <c r="H284" s="64"/>
      <c r="K284" s="107"/>
      <c r="L284" s="107"/>
      <c r="M284" s="107"/>
      <c r="N284" s="107"/>
    </row>
    <row r="285" spans="1:14" ht="37.5" x14ac:dyDescent="0.25">
      <c r="A285" s="77"/>
      <c r="B285" s="77" t="s">
        <v>374</v>
      </c>
      <c r="C285" s="77" t="s">
        <v>1</v>
      </c>
      <c r="D285" s="77" t="s">
        <v>1</v>
      </c>
      <c r="E285" s="77"/>
      <c r="F285" s="78"/>
      <c r="G285" s="79"/>
      <c r="H285" s="64"/>
      <c r="I285" s="70"/>
      <c r="J285" s="70"/>
      <c r="K285" s="70"/>
      <c r="L285" s="70"/>
      <c r="M285" s="72"/>
    </row>
    <row r="286" spans="1:14" ht="18.75" x14ac:dyDescent="0.25">
      <c r="A286" s="108" t="s">
        <v>2254</v>
      </c>
      <c r="B286" s="109"/>
      <c r="C286" s="109"/>
      <c r="D286" s="109"/>
      <c r="E286" s="109"/>
      <c r="F286" s="110"/>
      <c r="G286" s="109"/>
      <c r="H286" s="64"/>
      <c r="I286" s="70"/>
      <c r="J286" s="70"/>
      <c r="K286" s="70"/>
      <c r="L286" s="70"/>
      <c r="M286" s="72"/>
    </row>
    <row r="287" spans="1:14" ht="18.75" x14ac:dyDescent="0.25">
      <c r="A287" s="108" t="s">
        <v>2255</v>
      </c>
      <c r="B287" s="109"/>
      <c r="C287" s="109"/>
      <c r="D287" s="109"/>
      <c r="E287" s="109"/>
      <c r="F287" s="110"/>
      <c r="G287" s="109"/>
      <c r="H287" s="64"/>
      <c r="I287" s="70"/>
      <c r="J287" s="70"/>
      <c r="K287" s="70"/>
      <c r="L287" s="70"/>
      <c r="M287" s="72"/>
    </row>
    <row r="288" spans="1:14" x14ac:dyDescent="0.25">
      <c r="A288" s="66" t="s">
        <v>375</v>
      </c>
      <c r="B288" s="81" t="s">
        <v>376</v>
      </c>
      <c r="C288" s="111">
        <f>ROW(B38)</f>
        <v>38</v>
      </c>
      <c r="D288" s="102"/>
      <c r="E288" s="102"/>
      <c r="F288" s="102"/>
      <c r="G288" s="102"/>
      <c r="H288" s="64"/>
      <c r="I288" s="81"/>
      <c r="J288" s="111"/>
      <c r="L288" s="102"/>
      <c r="M288" s="102"/>
      <c r="N288" s="102"/>
    </row>
    <row r="289" spans="1:14" x14ac:dyDescent="0.25">
      <c r="A289" s="66" t="s">
        <v>377</v>
      </c>
      <c r="B289" s="81" t="s">
        <v>378</v>
      </c>
      <c r="C289" s="111">
        <f>ROW(B39)</f>
        <v>39</v>
      </c>
      <c r="E289" s="102"/>
      <c r="F289" s="102"/>
      <c r="H289" s="64"/>
      <c r="I289" s="81"/>
      <c r="J289" s="111"/>
      <c r="L289" s="102"/>
      <c r="M289" s="102"/>
    </row>
    <row r="290" spans="1:14" x14ac:dyDescent="0.25">
      <c r="A290" s="66" t="s">
        <v>379</v>
      </c>
      <c r="B290" s="81" t="s">
        <v>380</v>
      </c>
      <c r="C290" s="111" t="str">
        <f ca="1">IF(ISREF(INDIRECT("'B1. HTT Mortgage Assets'!A1")),ROW('B1. HTT Mortgage Assets'!B43)&amp;" for Mortgage Assets","")</f>
        <v>43 for Mortgage Assets</v>
      </c>
      <c r="D290" s="111" t="str">
        <f ca="1">IF(ISREF(INDIRECT("'B2. HTT Public Sector Assets'!A1")),ROW(#REF!)&amp; " for Public Sector Assets","")</f>
        <v/>
      </c>
      <c r="E290" s="112"/>
      <c r="F290" s="102"/>
      <c r="G290" s="112"/>
      <c r="H290" s="64"/>
      <c r="I290" s="81"/>
      <c r="J290" s="111"/>
      <c r="K290" s="111"/>
      <c r="L290" s="112"/>
      <c r="M290" s="102"/>
      <c r="N290" s="112"/>
    </row>
    <row r="291" spans="1:14" x14ac:dyDescent="0.25">
      <c r="A291" s="66" t="s">
        <v>381</v>
      </c>
      <c r="B291" s="81" t="s">
        <v>382</v>
      </c>
      <c r="C291" s="111">
        <f>ROW(B52)</f>
        <v>52</v>
      </c>
      <c r="H291" s="64"/>
      <c r="I291" s="81"/>
      <c r="J291" s="111"/>
    </row>
    <row r="292" spans="1:14" x14ac:dyDescent="0.25">
      <c r="A292" s="66" t="s">
        <v>383</v>
      </c>
      <c r="B292" s="81" t="s">
        <v>384</v>
      </c>
      <c r="C292" s="113" t="str">
        <f ca="1">IF(ISREF(INDIRECT("'B1. HTT Mortgage Assets'!A1")),ROW('B1. HTT Mortgage Assets'!B186)&amp;" for Residential Mortgage Assets","")</f>
        <v>186 for Residential Mortgage Assets</v>
      </c>
      <c r="D292" s="111" t="str">
        <f ca="1">IF(ISREF(INDIRECT("'B1. HTT Mortgage Assets'!A1")),ROW('B1. HTT Mortgage Assets'!B412 )&amp; " for Commercial Mortgage Assets","")</f>
        <v>412 for Commercial Mortgage Assets</v>
      </c>
      <c r="E292" s="112"/>
      <c r="F292" s="111" t="str">
        <f ca="1">IF(ISREF(INDIRECT("'B2. HTT Public Sector Assets'!A1")),ROW(#REF!)&amp; " for Public Sector Assets","")</f>
        <v/>
      </c>
      <c r="G292" s="112"/>
      <c r="H292" s="64"/>
      <c r="I292" s="81"/>
      <c r="J292" s="107"/>
      <c r="K292" s="111"/>
      <c r="L292" s="112"/>
      <c r="N292" s="112"/>
    </row>
    <row r="293" spans="1:14" x14ac:dyDescent="0.25">
      <c r="A293" s="66" t="s">
        <v>385</v>
      </c>
      <c r="B293" s="81" t="s">
        <v>386</v>
      </c>
      <c r="C293" s="111" t="str">
        <f ca="1">IF(ISREF(INDIRECT("'B1. HTT Mortgage Assets'!A1")),ROW('B1. HTT Mortgage Assets'!B149)&amp;" for Mortgage Assets","")</f>
        <v>149 for Mortgage Assets</v>
      </c>
      <c r="D293" s="111" t="str">
        <f ca="1">IF(ISREF(INDIRECT("'B2. HTT Public Sector Assets'!A1")),ROW(#REF!)&amp;" for Public Sector Assets","")</f>
        <v/>
      </c>
      <c r="H293" s="64"/>
      <c r="I293" s="81"/>
      <c r="M293" s="112"/>
    </row>
    <row r="294" spans="1:14" x14ac:dyDescent="0.25">
      <c r="A294" s="66" t="s">
        <v>387</v>
      </c>
      <c r="B294" s="81" t="s">
        <v>388</v>
      </c>
      <c r="C294" s="111">
        <f>ROW(B111)</f>
        <v>111</v>
      </c>
      <c r="F294" s="112"/>
      <c r="H294" s="64"/>
      <c r="I294" s="81"/>
      <c r="J294" s="111"/>
      <c r="M294" s="112"/>
    </row>
    <row r="295" spans="1:14" x14ac:dyDescent="0.25">
      <c r="A295" s="66" t="s">
        <v>389</v>
      </c>
      <c r="B295" s="81" t="s">
        <v>390</v>
      </c>
      <c r="C295" s="111">
        <f>ROW(B163)</f>
        <v>163</v>
      </c>
      <c r="E295" s="112"/>
      <c r="F295" s="112"/>
      <c r="H295" s="64"/>
      <c r="I295" s="81"/>
      <c r="J295" s="111"/>
      <c r="L295" s="112"/>
      <c r="M295" s="112"/>
    </row>
    <row r="296" spans="1:14" x14ac:dyDescent="0.25">
      <c r="A296" s="66" t="s">
        <v>391</v>
      </c>
      <c r="B296" s="81" t="s">
        <v>392</v>
      </c>
      <c r="C296" s="111">
        <f>ROW(B137)</f>
        <v>137</v>
      </c>
      <c r="E296" s="112"/>
      <c r="F296" s="112"/>
      <c r="H296" s="64"/>
      <c r="I296" s="81"/>
      <c r="J296" s="111"/>
      <c r="L296" s="112"/>
      <c r="M296" s="112"/>
    </row>
    <row r="297" spans="1:14" ht="30" x14ac:dyDescent="0.25">
      <c r="A297" s="66" t="s">
        <v>393</v>
      </c>
      <c r="B297" s="66" t="s">
        <v>394</v>
      </c>
      <c r="C297" s="111" t="str">
        <f>ROW('C. HTT Harmonised Glossary'!B17)&amp;" for Harmonised Glossary"</f>
        <v>17 for Harmonised Glossary</v>
      </c>
      <c r="E297" s="112"/>
      <c r="H297" s="64"/>
      <c r="J297" s="111"/>
      <c r="L297" s="112"/>
    </row>
    <row r="298" spans="1:14" x14ac:dyDescent="0.25">
      <c r="A298" s="66" t="s">
        <v>395</v>
      </c>
      <c r="B298" s="81" t="s">
        <v>396</v>
      </c>
      <c r="C298" s="111">
        <f>ROW(B65)</f>
        <v>65</v>
      </c>
      <c r="E298" s="112"/>
      <c r="H298" s="64"/>
      <c r="I298" s="81"/>
      <c r="J298" s="111"/>
      <c r="L298" s="112"/>
    </row>
    <row r="299" spans="1:14" x14ac:dyDescent="0.25">
      <c r="A299" s="66" t="s">
        <v>397</v>
      </c>
      <c r="B299" s="81" t="s">
        <v>398</v>
      </c>
      <c r="C299" s="111">
        <f>ROW(B88)</f>
        <v>88</v>
      </c>
      <c r="E299" s="112"/>
      <c r="H299" s="64"/>
      <c r="I299" s="81"/>
      <c r="J299" s="111"/>
      <c r="L299" s="112"/>
    </row>
    <row r="300" spans="1:14" x14ac:dyDescent="0.25">
      <c r="A300" s="66" t="s">
        <v>399</v>
      </c>
      <c r="B300" s="81" t="s">
        <v>400</v>
      </c>
      <c r="C300" s="111" t="str">
        <f ca="1">IF(ISREF(INDIRECT("'B1. HTT Mortgage Assets'!A1")),ROW('B1. HTT Mortgage Assets'!B179)&amp; " for Mortgage Assets","")</f>
        <v>179 for Mortgage Assets</v>
      </c>
      <c r="D300" s="111" t="str">
        <f ca="1">IF(ISREF(INDIRECT("'B2. HTT Public Sector Assets'!A1")),ROW(#REF!)&amp; " for Public Sector Assets","")</f>
        <v/>
      </c>
      <c r="E300" s="112"/>
      <c r="H300" s="64"/>
      <c r="I300" s="81"/>
      <c r="J300" s="111"/>
      <c r="K300" s="111"/>
      <c r="L300" s="112"/>
    </row>
    <row r="301" spans="1:14" outlineLevel="1" x14ac:dyDescent="0.25">
      <c r="A301" s="66" t="s">
        <v>401</v>
      </c>
      <c r="B301" s="81"/>
      <c r="C301" s="111"/>
      <c r="D301" s="111"/>
      <c r="E301" s="112"/>
      <c r="H301" s="64"/>
      <c r="I301" s="81"/>
      <c r="J301" s="111"/>
      <c r="K301" s="111"/>
      <c r="L301" s="112"/>
    </row>
    <row r="302" spans="1:14" outlineLevel="1" x14ac:dyDescent="0.25">
      <c r="A302" s="66" t="s">
        <v>402</v>
      </c>
      <c r="B302" s="81"/>
      <c r="C302" s="111"/>
      <c r="D302" s="111"/>
      <c r="E302" s="112"/>
      <c r="H302" s="64"/>
      <c r="I302" s="81"/>
      <c r="J302" s="111"/>
      <c r="K302" s="111"/>
      <c r="L302" s="112"/>
    </row>
    <row r="303" spans="1:14" outlineLevel="1" x14ac:dyDescent="0.25">
      <c r="A303" s="66" t="s">
        <v>403</v>
      </c>
      <c r="B303" s="81"/>
      <c r="C303" s="111"/>
      <c r="D303" s="111"/>
      <c r="E303" s="112"/>
      <c r="H303" s="64"/>
      <c r="I303" s="81"/>
      <c r="J303" s="111"/>
      <c r="K303" s="111"/>
      <c r="L303" s="112"/>
    </row>
    <row r="304" spans="1:14" outlineLevel="1" x14ac:dyDescent="0.25">
      <c r="A304" s="66" t="s">
        <v>404</v>
      </c>
      <c r="B304" s="81"/>
      <c r="C304" s="111"/>
      <c r="D304" s="111"/>
      <c r="E304" s="112"/>
      <c r="H304" s="64"/>
      <c r="I304" s="81"/>
      <c r="J304" s="111"/>
      <c r="K304" s="111"/>
      <c r="L304" s="112"/>
    </row>
    <row r="305" spans="1:14" outlineLevel="1" x14ac:dyDescent="0.25">
      <c r="A305" s="66" t="s">
        <v>405</v>
      </c>
      <c r="B305" s="81"/>
      <c r="C305" s="111"/>
      <c r="D305" s="111"/>
      <c r="E305" s="112"/>
      <c r="H305" s="64"/>
      <c r="I305" s="81"/>
      <c r="J305" s="111"/>
      <c r="K305" s="111"/>
      <c r="L305" s="112"/>
      <c r="N305" s="95"/>
    </row>
    <row r="306" spans="1:14" outlineLevel="1" x14ac:dyDescent="0.25">
      <c r="A306" s="66" t="s">
        <v>406</v>
      </c>
      <c r="B306" s="81"/>
      <c r="C306" s="111"/>
      <c r="D306" s="111"/>
      <c r="E306" s="112"/>
      <c r="H306" s="64"/>
      <c r="I306" s="81"/>
      <c r="J306" s="111"/>
      <c r="K306" s="111"/>
      <c r="L306" s="112"/>
      <c r="N306" s="95"/>
    </row>
    <row r="307" spans="1:14" outlineLevel="1" x14ac:dyDescent="0.25">
      <c r="A307" s="66" t="s">
        <v>407</v>
      </c>
      <c r="B307" s="81"/>
      <c r="C307" s="111"/>
      <c r="D307" s="111"/>
      <c r="E307" s="112"/>
      <c r="H307" s="64"/>
      <c r="I307" s="81"/>
      <c r="J307" s="111"/>
      <c r="K307" s="111"/>
      <c r="L307" s="112"/>
      <c r="N307" s="95"/>
    </row>
    <row r="308" spans="1:14" outlineLevel="1" x14ac:dyDescent="0.25">
      <c r="A308" s="66" t="s">
        <v>408</v>
      </c>
      <c r="B308" s="81"/>
      <c r="C308" s="111"/>
      <c r="D308" s="111"/>
      <c r="E308" s="112"/>
      <c r="H308" s="64"/>
      <c r="I308" s="81"/>
      <c r="J308" s="111"/>
      <c r="K308" s="111"/>
      <c r="L308" s="112"/>
      <c r="N308" s="95"/>
    </row>
    <row r="309" spans="1:14" outlineLevel="1" x14ac:dyDescent="0.25">
      <c r="A309" s="66" t="s">
        <v>409</v>
      </c>
      <c r="B309" s="81"/>
      <c r="C309" s="111"/>
      <c r="D309" s="111"/>
      <c r="E309" s="112"/>
      <c r="H309" s="64"/>
      <c r="I309" s="81"/>
      <c r="J309" s="111"/>
      <c r="K309" s="111"/>
      <c r="L309" s="112"/>
      <c r="N309" s="95"/>
    </row>
    <row r="310" spans="1:14" outlineLevel="1" x14ac:dyDescent="0.25">
      <c r="A310" s="66" t="s">
        <v>410</v>
      </c>
      <c r="H310" s="64"/>
      <c r="N310" s="95"/>
    </row>
    <row r="311" spans="1:14" ht="37.5" x14ac:dyDescent="0.25">
      <c r="A311" s="78"/>
      <c r="B311" s="77" t="s">
        <v>79</v>
      </c>
      <c r="C311" s="78"/>
      <c r="D311" s="78"/>
      <c r="E311" s="78"/>
      <c r="F311" s="78"/>
      <c r="G311" s="79"/>
      <c r="H311" s="64"/>
      <c r="I311" s="70"/>
      <c r="J311" s="72"/>
      <c r="K311" s="72"/>
      <c r="L311" s="72"/>
      <c r="M311" s="72"/>
      <c r="N311" s="95"/>
    </row>
    <row r="312" spans="1:14" x14ac:dyDescent="0.25">
      <c r="A312" s="66" t="s">
        <v>5</v>
      </c>
      <c r="B312" s="89" t="s">
        <v>411</v>
      </c>
      <c r="H312" s="64"/>
      <c r="I312" s="89"/>
      <c r="J312" s="111"/>
      <c r="N312" s="95"/>
    </row>
    <row r="313" spans="1:14" outlineLevel="1" x14ac:dyDescent="0.25">
      <c r="A313" s="66" t="s">
        <v>412</v>
      </c>
      <c r="B313" s="89"/>
      <c r="C313" s="111"/>
      <c r="H313" s="64"/>
      <c r="I313" s="89"/>
      <c r="J313" s="111"/>
      <c r="N313" s="95"/>
    </row>
    <row r="314" spans="1:14" outlineLevel="1" x14ac:dyDescent="0.25">
      <c r="A314" s="66" t="s">
        <v>413</v>
      </c>
      <c r="B314" s="89"/>
      <c r="C314" s="111"/>
      <c r="H314" s="64"/>
      <c r="I314" s="89"/>
      <c r="J314" s="111"/>
      <c r="N314" s="95"/>
    </row>
    <row r="315" spans="1:14" outlineLevel="1" x14ac:dyDescent="0.25">
      <c r="A315" s="66" t="s">
        <v>414</v>
      </c>
      <c r="B315" s="89"/>
      <c r="C315" s="111"/>
      <c r="H315" s="64"/>
      <c r="I315" s="89"/>
      <c r="J315" s="111"/>
      <c r="N315" s="95"/>
    </row>
    <row r="316" spans="1:14" outlineLevel="1" x14ac:dyDescent="0.25">
      <c r="A316" s="66" t="s">
        <v>415</v>
      </c>
      <c r="B316" s="89"/>
      <c r="C316" s="111"/>
      <c r="H316" s="64"/>
      <c r="I316" s="89"/>
      <c r="J316" s="111"/>
      <c r="N316" s="95"/>
    </row>
    <row r="317" spans="1:14" outlineLevel="1" x14ac:dyDescent="0.25">
      <c r="A317" s="66" t="s">
        <v>416</v>
      </c>
      <c r="B317" s="89"/>
      <c r="C317" s="111"/>
      <c r="H317" s="64"/>
      <c r="I317" s="89"/>
      <c r="J317" s="111"/>
      <c r="N317" s="95"/>
    </row>
    <row r="318" spans="1:14" outlineLevel="1" x14ac:dyDescent="0.25">
      <c r="A318" s="66" t="s">
        <v>417</v>
      </c>
      <c r="B318" s="89"/>
      <c r="C318" s="111"/>
      <c r="H318" s="64"/>
      <c r="I318" s="89"/>
      <c r="J318" s="111"/>
      <c r="N318" s="95"/>
    </row>
    <row r="319" spans="1:14" ht="18.75" x14ac:dyDescent="0.25">
      <c r="A319" s="78"/>
      <c r="B319" s="77" t="s">
        <v>80</v>
      </c>
      <c r="C319" s="78"/>
      <c r="D319" s="78"/>
      <c r="E319" s="78"/>
      <c r="F319" s="78"/>
      <c r="G319" s="79"/>
      <c r="H319" s="64"/>
      <c r="I319" s="70"/>
      <c r="J319" s="72"/>
      <c r="K319" s="72"/>
      <c r="L319" s="72"/>
      <c r="M319" s="72"/>
      <c r="N319" s="95"/>
    </row>
    <row r="320" spans="1:14" ht="15" customHeight="1" outlineLevel="1" x14ac:dyDescent="0.25">
      <c r="A320" s="85"/>
      <c r="B320" s="86" t="s">
        <v>418</v>
      </c>
      <c r="C320" s="85"/>
      <c r="D320" s="85"/>
      <c r="E320" s="87"/>
      <c r="F320" s="88"/>
      <c r="G320" s="88"/>
      <c r="H320" s="64"/>
      <c r="L320" s="64"/>
      <c r="M320" s="64"/>
      <c r="N320" s="95"/>
    </row>
    <row r="321" spans="1:14" outlineLevel="1" x14ac:dyDescent="0.25">
      <c r="A321" s="66" t="s">
        <v>419</v>
      </c>
      <c r="B321" s="81" t="s">
        <v>420</v>
      </c>
      <c r="C321" s="81"/>
      <c r="H321" s="64"/>
      <c r="I321" s="95"/>
      <c r="J321" s="95"/>
      <c r="K321" s="95"/>
      <c r="L321" s="95"/>
      <c r="M321" s="95"/>
      <c r="N321" s="95"/>
    </row>
    <row r="322" spans="1:14" outlineLevel="1" x14ac:dyDescent="0.25">
      <c r="A322" s="66" t="s">
        <v>421</v>
      </c>
      <c r="B322" s="81" t="s">
        <v>422</v>
      </c>
      <c r="C322" s="81"/>
      <c r="H322" s="64"/>
      <c r="I322" s="95"/>
      <c r="J322" s="95"/>
      <c r="K322" s="95"/>
      <c r="L322" s="95"/>
      <c r="M322" s="95"/>
      <c r="N322" s="95"/>
    </row>
    <row r="323" spans="1:14" outlineLevel="1" x14ac:dyDescent="0.25">
      <c r="A323" s="66" t="s">
        <v>423</v>
      </c>
      <c r="B323" s="81" t="s">
        <v>424</v>
      </c>
      <c r="C323" s="81"/>
      <c r="H323" s="64"/>
      <c r="I323" s="95"/>
      <c r="J323" s="95"/>
      <c r="K323" s="95"/>
      <c r="L323" s="95"/>
      <c r="M323" s="95"/>
      <c r="N323" s="95"/>
    </row>
    <row r="324" spans="1:14" outlineLevel="1" x14ac:dyDescent="0.25">
      <c r="A324" s="66" t="s">
        <v>425</v>
      </c>
      <c r="B324" s="81" t="s">
        <v>426</v>
      </c>
      <c r="H324" s="64"/>
      <c r="I324" s="95"/>
      <c r="J324" s="95"/>
      <c r="K324" s="95"/>
      <c r="L324" s="95"/>
      <c r="M324" s="95"/>
      <c r="N324" s="95"/>
    </row>
    <row r="325" spans="1:14" outlineLevel="1" x14ac:dyDescent="0.25">
      <c r="A325" s="66" t="s">
        <v>427</v>
      </c>
      <c r="B325" s="81" t="s">
        <v>428</v>
      </c>
      <c r="H325" s="64"/>
      <c r="I325" s="95"/>
      <c r="J325" s="95"/>
      <c r="K325" s="95"/>
      <c r="L325" s="95"/>
      <c r="M325" s="95"/>
      <c r="N325" s="95"/>
    </row>
    <row r="326" spans="1:14" outlineLevel="1" x14ac:dyDescent="0.25">
      <c r="A326" s="66" t="s">
        <v>429</v>
      </c>
      <c r="B326" s="81" t="s">
        <v>430</v>
      </c>
      <c r="H326" s="64"/>
      <c r="I326" s="95"/>
      <c r="J326" s="95"/>
      <c r="K326" s="95"/>
      <c r="L326" s="95"/>
      <c r="M326" s="95"/>
      <c r="N326" s="95"/>
    </row>
    <row r="327" spans="1:14" outlineLevel="1" x14ac:dyDescent="0.25">
      <c r="A327" s="66" t="s">
        <v>431</v>
      </c>
      <c r="B327" s="81" t="s">
        <v>432</v>
      </c>
      <c r="H327" s="64"/>
      <c r="I327" s="95"/>
      <c r="J327" s="95"/>
      <c r="K327" s="95"/>
      <c r="L327" s="95"/>
      <c r="M327" s="95"/>
      <c r="N327" s="95"/>
    </row>
    <row r="328" spans="1:14" outlineLevel="1" x14ac:dyDescent="0.25">
      <c r="A328" s="66" t="s">
        <v>433</v>
      </c>
      <c r="B328" s="81" t="s">
        <v>434</v>
      </c>
      <c r="H328" s="64"/>
      <c r="I328" s="95"/>
      <c r="J328" s="95"/>
      <c r="K328" s="95"/>
      <c r="L328" s="95"/>
      <c r="M328" s="95"/>
      <c r="N328" s="95"/>
    </row>
    <row r="329" spans="1:14" outlineLevel="1" x14ac:dyDescent="0.25">
      <c r="A329" s="66" t="s">
        <v>435</v>
      </c>
      <c r="B329" s="81" t="s">
        <v>436</v>
      </c>
      <c r="H329" s="64"/>
      <c r="I329" s="95"/>
      <c r="J329" s="95"/>
      <c r="K329" s="95"/>
      <c r="L329" s="95"/>
      <c r="M329" s="95"/>
      <c r="N329" s="95"/>
    </row>
    <row r="330" spans="1:14" outlineLevel="1" x14ac:dyDescent="0.25">
      <c r="A330" s="66" t="s">
        <v>437</v>
      </c>
      <c r="B330" s="94" t="s">
        <v>438</v>
      </c>
      <c r="H330" s="64"/>
      <c r="I330" s="95"/>
      <c r="J330" s="95"/>
      <c r="K330" s="95"/>
      <c r="L330" s="95"/>
      <c r="M330" s="95"/>
      <c r="N330" s="95"/>
    </row>
    <row r="331" spans="1:14" outlineLevel="1" x14ac:dyDescent="0.25">
      <c r="A331" s="66" t="s">
        <v>439</v>
      </c>
      <c r="B331" s="94" t="s">
        <v>438</v>
      </c>
      <c r="H331" s="64"/>
      <c r="I331" s="95"/>
      <c r="J331" s="95"/>
      <c r="K331" s="95"/>
      <c r="L331" s="95"/>
      <c r="M331" s="95"/>
      <c r="N331" s="95"/>
    </row>
    <row r="332" spans="1:14" outlineLevel="1" x14ac:dyDescent="0.25">
      <c r="A332" s="66" t="s">
        <v>440</v>
      </c>
      <c r="B332" s="94" t="s">
        <v>438</v>
      </c>
      <c r="H332" s="64"/>
      <c r="I332" s="95"/>
      <c r="J332" s="95"/>
      <c r="K332" s="95"/>
      <c r="L332" s="95"/>
      <c r="M332" s="95"/>
      <c r="N332" s="95"/>
    </row>
    <row r="333" spans="1:14" outlineLevel="1" x14ac:dyDescent="0.25">
      <c r="A333" s="66" t="s">
        <v>441</v>
      </c>
      <c r="B333" s="94" t="s">
        <v>438</v>
      </c>
      <c r="H333" s="64"/>
      <c r="I333" s="95"/>
      <c r="J333" s="95"/>
      <c r="K333" s="95"/>
      <c r="L333" s="95"/>
      <c r="M333" s="95"/>
      <c r="N333" s="95"/>
    </row>
    <row r="334" spans="1:14" outlineLevel="1" x14ac:dyDescent="0.25">
      <c r="A334" s="66" t="s">
        <v>442</v>
      </c>
      <c r="B334" s="94" t="s">
        <v>438</v>
      </c>
      <c r="H334" s="64"/>
      <c r="I334" s="95"/>
      <c r="J334" s="95"/>
      <c r="K334" s="95"/>
      <c r="L334" s="95"/>
      <c r="M334" s="95"/>
      <c r="N334" s="95"/>
    </row>
    <row r="335" spans="1:14" outlineLevel="1" x14ac:dyDescent="0.25">
      <c r="A335" s="66" t="s">
        <v>443</v>
      </c>
      <c r="B335" s="94" t="s">
        <v>438</v>
      </c>
      <c r="H335" s="64"/>
      <c r="I335" s="95"/>
      <c r="J335" s="95"/>
      <c r="K335" s="95"/>
      <c r="L335" s="95"/>
      <c r="M335" s="95"/>
      <c r="N335" s="95"/>
    </row>
    <row r="336" spans="1:14" outlineLevel="1" x14ac:dyDescent="0.25">
      <c r="A336" s="66" t="s">
        <v>444</v>
      </c>
      <c r="B336" s="94" t="s">
        <v>438</v>
      </c>
      <c r="H336" s="64"/>
      <c r="I336" s="95"/>
      <c r="J336" s="95"/>
      <c r="K336" s="95"/>
      <c r="L336" s="95"/>
      <c r="M336" s="95"/>
      <c r="N336" s="95"/>
    </row>
    <row r="337" spans="1:14" outlineLevel="1" x14ac:dyDescent="0.25">
      <c r="A337" s="66" t="s">
        <v>445</v>
      </c>
      <c r="B337" s="94" t="s">
        <v>438</v>
      </c>
      <c r="H337" s="64"/>
      <c r="I337" s="95"/>
      <c r="J337" s="95"/>
      <c r="K337" s="95"/>
      <c r="L337" s="95"/>
      <c r="M337" s="95"/>
      <c r="N337" s="95"/>
    </row>
    <row r="338" spans="1:14" outlineLevel="1" x14ac:dyDescent="0.25">
      <c r="A338" s="66" t="s">
        <v>446</v>
      </c>
      <c r="B338" s="94" t="s">
        <v>438</v>
      </c>
      <c r="H338" s="64"/>
      <c r="I338" s="95"/>
      <c r="J338" s="95"/>
      <c r="K338" s="95"/>
      <c r="L338" s="95"/>
      <c r="M338" s="95"/>
      <c r="N338" s="95"/>
    </row>
    <row r="339" spans="1:14" outlineLevel="1" x14ac:dyDescent="0.25">
      <c r="A339" s="66" t="s">
        <v>447</v>
      </c>
      <c r="B339" s="94" t="s">
        <v>438</v>
      </c>
      <c r="H339" s="64"/>
      <c r="I339" s="95"/>
      <c r="J339" s="95"/>
      <c r="K339" s="95"/>
      <c r="L339" s="95"/>
      <c r="M339" s="95"/>
      <c r="N339" s="95"/>
    </row>
    <row r="340" spans="1:14" outlineLevel="1" x14ac:dyDescent="0.25">
      <c r="A340" s="66" t="s">
        <v>448</v>
      </c>
      <c r="B340" s="94" t="s">
        <v>438</v>
      </c>
      <c r="H340" s="64"/>
      <c r="I340" s="95"/>
      <c r="J340" s="95"/>
      <c r="K340" s="95"/>
      <c r="L340" s="95"/>
      <c r="M340" s="95"/>
      <c r="N340" s="95"/>
    </row>
    <row r="341" spans="1:14" outlineLevel="1" x14ac:dyDescent="0.25">
      <c r="A341" s="66" t="s">
        <v>449</v>
      </c>
      <c r="B341" s="94" t="s">
        <v>438</v>
      </c>
      <c r="H341" s="64"/>
      <c r="I341" s="95"/>
      <c r="J341" s="95"/>
      <c r="K341" s="95"/>
      <c r="L341" s="95"/>
      <c r="M341" s="95"/>
      <c r="N341" s="95"/>
    </row>
    <row r="342" spans="1:14" outlineLevel="1" x14ac:dyDescent="0.25">
      <c r="A342" s="66" t="s">
        <v>450</v>
      </c>
      <c r="B342" s="94" t="s">
        <v>438</v>
      </c>
      <c r="H342" s="64"/>
      <c r="I342" s="95"/>
      <c r="J342" s="95"/>
      <c r="K342" s="95"/>
      <c r="L342" s="95"/>
      <c r="M342" s="95"/>
      <c r="N342" s="95"/>
    </row>
    <row r="343" spans="1:14" outlineLevel="1" x14ac:dyDescent="0.25">
      <c r="A343" s="66" t="s">
        <v>451</v>
      </c>
      <c r="B343" s="94" t="s">
        <v>438</v>
      </c>
      <c r="H343" s="64"/>
      <c r="I343" s="95"/>
      <c r="J343" s="95"/>
      <c r="K343" s="95"/>
      <c r="L343" s="95"/>
      <c r="M343" s="95"/>
      <c r="N343" s="95"/>
    </row>
    <row r="344" spans="1:14" outlineLevel="1" x14ac:dyDescent="0.25">
      <c r="A344" s="66" t="s">
        <v>452</v>
      </c>
      <c r="B344" s="94" t="s">
        <v>438</v>
      </c>
      <c r="H344" s="64"/>
      <c r="I344" s="95"/>
      <c r="J344" s="95"/>
      <c r="K344" s="95"/>
      <c r="L344" s="95"/>
      <c r="M344" s="95"/>
      <c r="N344" s="95"/>
    </row>
    <row r="345" spans="1:14" outlineLevel="1" x14ac:dyDescent="0.25">
      <c r="A345" s="66" t="s">
        <v>453</v>
      </c>
      <c r="B345" s="94" t="s">
        <v>438</v>
      </c>
      <c r="H345" s="64"/>
      <c r="I345" s="95"/>
      <c r="J345" s="95"/>
      <c r="K345" s="95"/>
      <c r="L345" s="95"/>
      <c r="M345" s="95"/>
      <c r="N345" s="95"/>
    </row>
    <row r="346" spans="1:14" outlineLevel="1" x14ac:dyDescent="0.25">
      <c r="A346" s="66" t="s">
        <v>454</v>
      </c>
      <c r="B346" s="94" t="s">
        <v>438</v>
      </c>
      <c r="H346" s="64"/>
      <c r="I346" s="95"/>
      <c r="J346" s="95"/>
      <c r="K346" s="95"/>
      <c r="L346" s="95"/>
      <c r="M346" s="95"/>
      <c r="N346" s="95"/>
    </row>
    <row r="347" spans="1:14" outlineLevel="1" x14ac:dyDescent="0.25">
      <c r="A347" s="66" t="s">
        <v>455</v>
      </c>
      <c r="B347" s="94" t="s">
        <v>438</v>
      </c>
      <c r="H347" s="64"/>
      <c r="I347" s="95"/>
      <c r="J347" s="95"/>
      <c r="K347" s="95"/>
      <c r="L347" s="95"/>
      <c r="M347" s="95"/>
      <c r="N347" s="95"/>
    </row>
    <row r="348" spans="1:14" outlineLevel="1" x14ac:dyDescent="0.25">
      <c r="A348" s="66" t="s">
        <v>456</v>
      </c>
      <c r="B348" s="94" t="s">
        <v>438</v>
      </c>
      <c r="H348" s="64"/>
      <c r="I348" s="95"/>
      <c r="J348" s="95"/>
      <c r="K348" s="95"/>
      <c r="L348" s="95"/>
      <c r="M348" s="95"/>
      <c r="N348" s="95"/>
    </row>
    <row r="349" spans="1:14" outlineLevel="1" x14ac:dyDescent="0.25">
      <c r="A349" s="66" t="s">
        <v>457</v>
      </c>
      <c r="B349" s="94" t="s">
        <v>438</v>
      </c>
      <c r="H349" s="64"/>
      <c r="I349" s="95"/>
      <c r="J349" s="95"/>
      <c r="K349" s="95"/>
      <c r="L349" s="95"/>
      <c r="M349" s="95"/>
      <c r="N349" s="95"/>
    </row>
    <row r="350" spans="1:14" outlineLevel="1" x14ac:dyDescent="0.25">
      <c r="A350" s="66" t="s">
        <v>458</v>
      </c>
      <c r="B350" s="94" t="s">
        <v>438</v>
      </c>
      <c r="H350" s="64"/>
      <c r="I350" s="95"/>
      <c r="J350" s="95"/>
      <c r="K350" s="95"/>
      <c r="L350" s="95"/>
      <c r="M350" s="95"/>
      <c r="N350" s="95"/>
    </row>
    <row r="351" spans="1:14" outlineLevel="1" x14ac:dyDescent="0.25">
      <c r="A351" s="66" t="s">
        <v>459</v>
      </c>
      <c r="B351" s="94" t="s">
        <v>438</v>
      </c>
      <c r="H351" s="64"/>
      <c r="I351" s="95"/>
      <c r="J351" s="95"/>
      <c r="K351" s="95"/>
      <c r="L351" s="95"/>
      <c r="M351" s="95"/>
      <c r="N351" s="95"/>
    </row>
    <row r="352" spans="1:14" outlineLevel="1" x14ac:dyDescent="0.25">
      <c r="A352" s="66" t="s">
        <v>460</v>
      </c>
      <c r="B352" s="94" t="s">
        <v>438</v>
      </c>
      <c r="H352" s="64"/>
      <c r="I352" s="95"/>
      <c r="J352" s="95"/>
      <c r="K352" s="95"/>
      <c r="L352" s="95"/>
      <c r="M352" s="95"/>
      <c r="N352" s="95"/>
    </row>
    <row r="353" spans="1:14" outlineLevel="1" x14ac:dyDescent="0.25">
      <c r="A353" s="66" t="s">
        <v>461</v>
      </c>
      <c r="B353" s="94" t="s">
        <v>438</v>
      </c>
      <c r="H353" s="64"/>
      <c r="I353" s="95"/>
      <c r="J353" s="95"/>
      <c r="K353" s="95"/>
      <c r="L353" s="95"/>
      <c r="M353" s="95"/>
      <c r="N353" s="95"/>
    </row>
    <row r="354" spans="1:14" outlineLevel="1" x14ac:dyDescent="0.25">
      <c r="A354" s="66" t="s">
        <v>462</v>
      </c>
      <c r="B354" s="94" t="s">
        <v>438</v>
      </c>
      <c r="H354" s="64"/>
      <c r="I354" s="95"/>
      <c r="J354" s="95"/>
      <c r="K354" s="95"/>
      <c r="L354" s="95"/>
      <c r="M354" s="95"/>
      <c r="N354" s="95"/>
    </row>
    <row r="355" spans="1:14" outlineLevel="1" x14ac:dyDescent="0.25">
      <c r="A355" s="66" t="s">
        <v>463</v>
      </c>
      <c r="B355" s="94" t="s">
        <v>438</v>
      </c>
      <c r="H355" s="64"/>
      <c r="I355" s="95"/>
      <c r="J355" s="95"/>
      <c r="K355" s="95"/>
      <c r="L355" s="95"/>
      <c r="M355" s="95"/>
      <c r="N355" s="95"/>
    </row>
    <row r="356" spans="1:14" outlineLevel="1" x14ac:dyDescent="0.25">
      <c r="A356" s="66" t="s">
        <v>464</v>
      </c>
      <c r="B356" s="94" t="s">
        <v>438</v>
      </c>
      <c r="H356" s="64"/>
      <c r="I356" s="95"/>
      <c r="J356" s="95"/>
      <c r="K356" s="95"/>
      <c r="L356" s="95"/>
      <c r="M356" s="95"/>
      <c r="N356" s="95"/>
    </row>
    <row r="357" spans="1:14" outlineLevel="1" x14ac:dyDescent="0.25">
      <c r="A357" s="66" t="s">
        <v>465</v>
      </c>
      <c r="B357" s="94" t="s">
        <v>438</v>
      </c>
      <c r="H357" s="64"/>
      <c r="I357" s="95"/>
      <c r="J357" s="95"/>
      <c r="K357" s="95"/>
      <c r="L357" s="95"/>
      <c r="M357" s="95"/>
      <c r="N357" s="95"/>
    </row>
    <row r="358" spans="1:14" outlineLevel="1" x14ac:dyDescent="0.25">
      <c r="A358" s="66" t="s">
        <v>466</v>
      </c>
      <c r="B358" s="94" t="s">
        <v>438</v>
      </c>
      <c r="H358" s="64"/>
      <c r="I358" s="95"/>
      <c r="J358" s="95"/>
      <c r="K358" s="95"/>
      <c r="L358" s="95"/>
      <c r="M358" s="95"/>
      <c r="N358" s="95"/>
    </row>
    <row r="359" spans="1:14" outlineLevel="1" x14ac:dyDescent="0.25">
      <c r="A359" s="66" t="s">
        <v>467</v>
      </c>
      <c r="B359" s="94" t="s">
        <v>438</v>
      </c>
      <c r="H359" s="64"/>
      <c r="I359" s="95"/>
      <c r="J359" s="95"/>
      <c r="K359" s="95"/>
      <c r="L359" s="95"/>
      <c r="M359" s="95"/>
      <c r="N359" s="95"/>
    </row>
    <row r="360" spans="1:14" outlineLevel="1" x14ac:dyDescent="0.25">
      <c r="A360" s="66" t="s">
        <v>468</v>
      </c>
      <c r="B360" s="94" t="s">
        <v>438</v>
      </c>
      <c r="H360" s="64"/>
      <c r="I360" s="95"/>
      <c r="J360" s="95"/>
      <c r="K360" s="95"/>
      <c r="L360" s="95"/>
      <c r="M360" s="95"/>
      <c r="N360" s="95"/>
    </row>
    <row r="361" spans="1:14" outlineLevel="1" x14ac:dyDescent="0.25">
      <c r="A361" s="66" t="s">
        <v>469</v>
      </c>
      <c r="B361" s="94" t="s">
        <v>438</v>
      </c>
      <c r="H361" s="64"/>
      <c r="I361" s="95"/>
      <c r="J361" s="95"/>
      <c r="K361" s="95"/>
      <c r="L361" s="95"/>
      <c r="M361" s="95"/>
      <c r="N361" s="95"/>
    </row>
    <row r="362" spans="1:14" outlineLevel="1" x14ac:dyDescent="0.25">
      <c r="A362" s="66" t="s">
        <v>470</v>
      </c>
      <c r="B362" s="94" t="s">
        <v>438</v>
      </c>
      <c r="H362" s="64"/>
      <c r="I362" s="95"/>
      <c r="J362" s="95"/>
      <c r="K362" s="95"/>
      <c r="L362" s="95"/>
      <c r="M362" s="95"/>
      <c r="N362" s="95"/>
    </row>
    <row r="363" spans="1:14" outlineLevel="1" x14ac:dyDescent="0.25">
      <c r="A363" s="66" t="s">
        <v>471</v>
      </c>
      <c r="B363" s="94" t="s">
        <v>438</v>
      </c>
      <c r="H363" s="64"/>
      <c r="I363" s="95"/>
      <c r="J363" s="95"/>
      <c r="K363" s="95"/>
      <c r="L363" s="95"/>
      <c r="M363" s="95"/>
      <c r="N363" s="95"/>
    </row>
    <row r="364" spans="1:14" outlineLevel="1" x14ac:dyDescent="0.25">
      <c r="A364" s="66" t="s">
        <v>472</v>
      </c>
      <c r="B364" s="94" t="s">
        <v>438</v>
      </c>
      <c r="H364" s="64"/>
      <c r="I364" s="95"/>
      <c r="J364" s="95"/>
      <c r="K364" s="95"/>
      <c r="L364" s="95"/>
      <c r="M364" s="95"/>
      <c r="N364" s="95"/>
    </row>
    <row r="365" spans="1:14" outlineLevel="1" x14ac:dyDescent="0.25">
      <c r="A365" s="66" t="s">
        <v>473</v>
      </c>
      <c r="B365" s="94" t="s">
        <v>438</v>
      </c>
      <c r="H365" s="64"/>
      <c r="I365" s="95"/>
      <c r="J365" s="95"/>
      <c r="K365" s="95"/>
      <c r="L365" s="95"/>
      <c r="M365" s="95"/>
      <c r="N365" s="95"/>
    </row>
    <row r="366" spans="1:14" x14ac:dyDescent="0.25">
      <c r="H366" s="64"/>
      <c r="I366" s="95"/>
      <c r="J366" s="95"/>
      <c r="K366" s="95"/>
      <c r="L366" s="95"/>
      <c r="M366" s="95"/>
      <c r="N366" s="95"/>
    </row>
    <row r="367" spans="1:14" x14ac:dyDescent="0.25">
      <c r="H367" s="64"/>
      <c r="I367" s="95"/>
      <c r="J367" s="95"/>
      <c r="K367" s="95"/>
      <c r="L367" s="95"/>
      <c r="M367" s="95"/>
      <c r="N367" s="95"/>
    </row>
    <row r="368" spans="1:14" x14ac:dyDescent="0.25">
      <c r="H368" s="64"/>
      <c r="I368" s="95"/>
      <c r="J368" s="95"/>
      <c r="K368" s="95"/>
      <c r="L368" s="95"/>
      <c r="M368" s="95"/>
      <c r="N368" s="95"/>
    </row>
    <row r="369" spans="1:14" x14ac:dyDescent="0.25">
      <c r="A369" s="95"/>
      <c r="B369" s="95"/>
      <c r="C369" s="95"/>
      <c r="D369" s="95"/>
      <c r="E369" s="95"/>
      <c r="F369" s="95"/>
      <c r="G369" s="95"/>
      <c r="H369" s="64"/>
      <c r="I369" s="95"/>
      <c r="J369" s="95"/>
      <c r="K369" s="95"/>
      <c r="L369" s="95"/>
      <c r="M369" s="95"/>
      <c r="N369" s="95"/>
    </row>
    <row r="370" spans="1:14" x14ac:dyDescent="0.25">
      <c r="A370" s="95"/>
      <c r="B370" s="95"/>
      <c r="C370" s="95"/>
      <c r="D370" s="95"/>
      <c r="E370" s="95"/>
      <c r="F370" s="95"/>
      <c r="G370" s="95"/>
      <c r="H370" s="64"/>
      <c r="I370" s="95"/>
      <c r="J370" s="95"/>
      <c r="K370" s="95"/>
      <c r="L370" s="95"/>
      <c r="M370" s="95"/>
      <c r="N370" s="95"/>
    </row>
    <row r="371" spans="1:14" x14ac:dyDescent="0.25">
      <c r="A371" s="95"/>
      <c r="B371" s="95"/>
      <c r="C371" s="95"/>
      <c r="D371" s="95"/>
      <c r="E371" s="95"/>
      <c r="F371" s="95"/>
      <c r="G371" s="95"/>
      <c r="H371" s="64"/>
      <c r="I371" s="95"/>
      <c r="J371" s="95"/>
      <c r="K371" s="95"/>
      <c r="L371" s="95"/>
      <c r="M371" s="95"/>
      <c r="N371" s="95"/>
    </row>
    <row r="372" spans="1:14" x14ac:dyDescent="0.25">
      <c r="A372" s="95"/>
      <c r="B372" s="95"/>
      <c r="C372" s="95"/>
      <c r="D372" s="95"/>
      <c r="E372" s="95"/>
      <c r="F372" s="95"/>
      <c r="G372" s="95"/>
      <c r="H372" s="64"/>
      <c r="I372" s="95"/>
      <c r="J372" s="95"/>
      <c r="K372" s="95"/>
      <c r="L372" s="95"/>
      <c r="M372" s="95"/>
      <c r="N372" s="95"/>
    </row>
    <row r="373" spans="1:14" x14ac:dyDescent="0.25">
      <c r="A373" s="95"/>
      <c r="B373" s="95"/>
      <c r="C373" s="95"/>
      <c r="D373" s="95"/>
      <c r="E373" s="95"/>
      <c r="F373" s="95"/>
      <c r="G373" s="95"/>
      <c r="H373" s="64"/>
      <c r="I373" s="95"/>
      <c r="J373" s="95"/>
      <c r="K373" s="95"/>
      <c r="L373" s="95"/>
      <c r="M373" s="95"/>
      <c r="N373" s="95"/>
    </row>
    <row r="374" spans="1:14" x14ac:dyDescent="0.25">
      <c r="A374" s="95"/>
      <c r="B374" s="95"/>
      <c r="C374" s="95"/>
      <c r="D374" s="95"/>
      <c r="E374" s="95"/>
      <c r="F374" s="95"/>
      <c r="G374" s="95"/>
      <c r="H374" s="64"/>
      <c r="I374" s="95"/>
      <c r="J374" s="95"/>
      <c r="K374" s="95"/>
      <c r="L374" s="95"/>
      <c r="M374" s="95"/>
      <c r="N374" s="95"/>
    </row>
    <row r="375" spans="1:14" x14ac:dyDescent="0.25">
      <c r="A375" s="95"/>
      <c r="B375" s="95"/>
      <c r="C375" s="95"/>
      <c r="D375" s="95"/>
      <c r="E375" s="95"/>
      <c r="F375" s="95"/>
      <c r="G375" s="95"/>
      <c r="H375" s="64"/>
      <c r="I375" s="95"/>
      <c r="J375" s="95"/>
      <c r="K375" s="95"/>
      <c r="L375" s="95"/>
      <c r="M375" s="95"/>
      <c r="N375" s="95"/>
    </row>
    <row r="376" spans="1:14" x14ac:dyDescent="0.25">
      <c r="A376" s="95"/>
      <c r="B376" s="95"/>
      <c r="C376" s="95"/>
      <c r="D376" s="95"/>
      <c r="E376" s="95"/>
      <c r="F376" s="95"/>
      <c r="G376" s="95"/>
      <c r="H376" s="64"/>
      <c r="I376" s="95"/>
      <c r="J376" s="95"/>
      <c r="K376" s="95"/>
      <c r="L376" s="95"/>
      <c r="M376" s="95"/>
      <c r="N376" s="95"/>
    </row>
    <row r="377" spans="1:14" x14ac:dyDescent="0.25">
      <c r="A377" s="95"/>
      <c r="B377" s="95"/>
      <c r="C377" s="95"/>
      <c r="D377" s="95"/>
      <c r="E377" s="95"/>
      <c r="F377" s="95"/>
      <c r="G377" s="95"/>
      <c r="H377" s="64"/>
      <c r="I377" s="95"/>
      <c r="J377" s="95"/>
      <c r="K377" s="95"/>
      <c r="L377" s="95"/>
      <c r="M377" s="95"/>
      <c r="N377" s="95"/>
    </row>
    <row r="378" spans="1:14" x14ac:dyDescent="0.25">
      <c r="A378" s="95"/>
      <c r="B378" s="95"/>
      <c r="C378" s="95"/>
      <c r="D378" s="95"/>
      <c r="E378" s="95"/>
      <c r="F378" s="95"/>
      <c r="G378" s="95"/>
      <c r="H378" s="64"/>
      <c r="I378" s="95"/>
      <c r="J378" s="95"/>
      <c r="K378" s="95"/>
      <c r="L378" s="95"/>
      <c r="M378" s="95"/>
      <c r="N378" s="95"/>
    </row>
    <row r="379" spans="1:14" x14ac:dyDescent="0.25">
      <c r="A379" s="95"/>
      <c r="B379" s="95"/>
      <c r="C379" s="95"/>
      <c r="D379" s="95"/>
      <c r="E379" s="95"/>
      <c r="F379" s="95"/>
      <c r="G379" s="95"/>
      <c r="H379" s="64"/>
      <c r="I379" s="95"/>
      <c r="J379" s="95"/>
      <c r="K379" s="95"/>
      <c r="L379" s="95"/>
      <c r="M379" s="95"/>
      <c r="N379" s="95"/>
    </row>
    <row r="380" spans="1:14" x14ac:dyDescent="0.25">
      <c r="A380" s="95"/>
      <c r="B380" s="95"/>
      <c r="C380" s="95"/>
      <c r="D380" s="95"/>
      <c r="E380" s="95"/>
      <c r="F380" s="95"/>
      <c r="G380" s="95"/>
      <c r="H380" s="64"/>
      <c r="I380" s="95"/>
      <c r="J380" s="95"/>
      <c r="K380" s="95"/>
      <c r="L380" s="95"/>
      <c r="M380" s="95"/>
      <c r="N380" s="95"/>
    </row>
    <row r="381" spans="1:14" x14ac:dyDescent="0.25">
      <c r="A381" s="95"/>
      <c r="B381" s="95"/>
      <c r="C381" s="95"/>
      <c r="D381" s="95"/>
      <c r="E381" s="95"/>
      <c r="F381" s="95"/>
      <c r="G381" s="95"/>
      <c r="H381" s="64"/>
      <c r="I381" s="95"/>
      <c r="J381" s="95"/>
      <c r="K381" s="95"/>
      <c r="L381" s="95"/>
      <c r="M381" s="95"/>
      <c r="N381" s="95"/>
    </row>
    <row r="382" spans="1:14" x14ac:dyDescent="0.25">
      <c r="A382" s="95"/>
      <c r="B382" s="95"/>
      <c r="C382" s="95"/>
      <c r="D382" s="95"/>
      <c r="E382" s="95"/>
      <c r="F382" s="95"/>
      <c r="G382" s="95"/>
      <c r="H382" s="64"/>
      <c r="I382" s="95"/>
      <c r="J382" s="95"/>
      <c r="K382" s="95"/>
      <c r="L382" s="95"/>
      <c r="M382" s="95"/>
      <c r="N382" s="95"/>
    </row>
    <row r="383" spans="1:14" x14ac:dyDescent="0.25">
      <c r="A383" s="95"/>
      <c r="B383" s="95"/>
      <c r="C383" s="95"/>
      <c r="D383" s="95"/>
      <c r="E383" s="95"/>
      <c r="F383" s="95"/>
      <c r="G383" s="95"/>
      <c r="H383" s="64"/>
      <c r="I383" s="95"/>
      <c r="J383" s="95"/>
      <c r="K383" s="95"/>
      <c r="L383" s="95"/>
      <c r="M383" s="95"/>
      <c r="N383" s="95"/>
    </row>
    <row r="384" spans="1:14" x14ac:dyDescent="0.25">
      <c r="A384" s="95"/>
      <c r="B384" s="95"/>
      <c r="C384" s="95"/>
      <c r="D384" s="95"/>
      <c r="E384" s="95"/>
      <c r="F384" s="95"/>
      <c r="G384" s="95"/>
      <c r="H384" s="64"/>
      <c r="I384" s="95"/>
      <c r="J384" s="95"/>
      <c r="K384" s="95"/>
      <c r="L384" s="95"/>
      <c r="M384" s="95"/>
      <c r="N384" s="95"/>
    </row>
    <row r="385" spans="1:14" x14ac:dyDescent="0.25">
      <c r="A385" s="95"/>
      <c r="B385" s="95"/>
      <c r="C385" s="95"/>
      <c r="D385" s="95"/>
      <c r="E385" s="95"/>
      <c r="F385" s="95"/>
      <c r="G385" s="95"/>
      <c r="H385" s="64"/>
      <c r="I385" s="95"/>
      <c r="J385" s="95"/>
      <c r="K385" s="95"/>
      <c r="L385" s="95"/>
      <c r="M385" s="95"/>
      <c r="N385" s="95"/>
    </row>
    <row r="386" spans="1:14" x14ac:dyDescent="0.25">
      <c r="A386" s="95"/>
      <c r="B386" s="95"/>
      <c r="C386" s="95"/>
      <c r="D386" s="95"/>
      <c r="E386" s="95"/>
      <c r="F386" s="95"/>
      <c r="G386" s="95"/>
      <c r="H386" s="64"/>
      <c r="I386" s="95"/>
      <c r="J386" s="95"/>
      <c r="K386" s="95"/>
      <c r="L386" s="95"/>
      <c r="M386" s="95"/>
      <c r="N386" s="95"/>
    </row>
    <row r="387" spans="1:14" x14ac:dyDescent="0.25">
      <c r="A387" s="95"/>
      <c r="B387" s="95"/>
      <c r="C387" s="95"/>
      <c r="D387" s="95"/>
      <c r="E387" s="95"/>
      <c r="F387" s="95"/>
      <c r="G387" s="95"/>
      <c r="H387" s="64"/>
      <c r="I387" s="95"/>
      <c r="J387" s="95"/>
      <c r="K387" s="95"/>
      <c r="L387" s="95"/>
      <c r="M387" s="95"/>
      <c r="N387" s="95"/>
    </row>
    <row r="388" spans="1:14" x14ac:dyDescent="0.25">
      <c r="A388" s="95"/>
      <c r="B388" s="95"/>
      <c r="C388" s="95"/>
      <c r="D388" s="95"/>
      <c r="E388" s="95"/>
      <c r="F388" s="95"/>
      <c r="G388" s="95"/>
      <c r="H388" s="64"/>
      <c r="I388" s="95"/>
      <c r="J388" s="95"/>
      <c r="K388" s="95"/>
      <c r="L388" s="95"/>
      <c r="M388" s="95"/>
      <c r="N388" s="95"/>
    </row>
    <row r="389" spans="1:14" x14ac:dyDescent="0.25">
      <c r="A389" s="95"/>
      <c r="B389" s="95"/>
      <c r="C389" s="95"/>
      <c r="D389" s="95"/>
      <c r="E389" s="95"/>
      <c r="F389" s="95"/>
      <c r="G389" s="95"/>
      <c r="H389" s="64"/>
      <c r="I389" s="95"/>
      <c r="J389" s="95"/>
      <c r="K389" s="95"/>
      <c r="L389" s="95"/>
      <c r="M389" s="95"/>
      <c r="N389" s="95"/>
    </row>
    <row r="390" spans="1:14" x14ac:dyDescent="0.25">
      <c r="A390" s="95"/>
      <c r="B390" s="95"/>
      <c r="C390" s="95"/>
      <c r="D390" s="95"/>
      <c r="E390" s="95"/>
      <c r="F390" s="95"/>
      <c r="G390" s="95"/>
      <c r="H390" s="64"/>
      <c r="I390" s="95"/>
      <c r="J390" s="95"/>
      <c r="K390" s="95"/>
      <c r="L390" s="95"/>
      <c r="M390" s="95"/>
      <c r="N390" s="95"/>
    </row>
    <row r="391" spans="1:14" x14ac:dyDescent="0.25">
      <c r="A391" s="95"/>
      <c r="B391" s="95"/>
      <c r="C391" s="95"/>
      <c r="D391" s="95"/>
      <c r="E391" s="95"/>
      <c r="F391" s="95"/>
      <c r="G391" s="95"/>
      <c r="H391" s="64"/>
      <c r="I391" s="95"/>
      <c r="J391" s="95"/>
      <c r="K391" s="95"/>
      <c r="L391" s="95"/>
      <c r="M391" s="95"/>
      <c r="N391" s="95"/>
    </row>
    <row r="392" spans="1:14" x14ac:dyDescent="0.25">
      <c r="A392" s="95"/>
      <c r="B392" s="95"/>
      <c r="C392" s="95"/>
      <c r="D392" s="95"/>
      <c r="E392" s="95"/>
      <c r="F392" s="95"/>
      <c r="G392" s="95"/>
      <c r="H392" s="64"/>
      <c r="I392" s="95"/>
      <c r="J392" s="95"/>
      <c r="K392" s="95"/>
      <c r="L392" s="95"/>
      <c r="M392" s="95"/>
      <c r="N392" s="95"/>
    </row>
    <row r="393" spans="1:14" x14ac:dyDescent="0.25">
      <c r="A393" s="95"/>
      <c r="B393" s="95"/>
      <c r="C393" s="95"/>
      <c r="D393" s="95"/>
      <c r="E393" s="95"/>
      <c r="F393" s="95"/>
      <c r="G393" s="95"/>
      <c r="H393" s="64"/>
      <c r="I393" s="95"/>
      <c r="J393" s="95"/>
      <c r="K393" s="95"/>
      <c r="L393" s="95"/>
      <c r="M393" s="95"/>
      <c r="N393" s="95"/>
    </row>
    <row r="394" spans="1:14" x14ac:dyDescent="0.25">
      <c r="A394" s="95"/>
      <c r="B394" s="95"/>
      <c r="C394" s="95"/>
      <c r="D394" s="95"/>
      <c r="E394" s="95"/>
      <c r="F394" s="95"/>
      <c r="G394" s="95"/>
      <c r="H394" s="64"/>
      <c r="I394" s="95"/>
      <c r="J394" s="95"/>
      <c r="K394" s="95"/>
      <c r="L394" s="95"/>
      <c r="M394" s="95"/>
      <c r="N394" s="95"/>
    </row>
    <row r="395" spans="1:14" x14ac:dyDescent="0.25">
      <c r="A395" s="95"/>
      <c r="B395" s="95"/>
      <c r="C395" s="95"/>
      <c r="D395" s="95"/>
      <c r="E395" s="95"/>
      <c r="F395" s="95"/>
      <c r="G395" s="95"/>
      <c r="H395" s="64"/>
      <c r="I395" s="95"/>
      <c r="J395" s="95"/>
      <c r="K395" s="95"/>
      <c r="L395" s="95"/>
      <c r="M395" s="95"/>
      <c r="N395" s="95"/>
    </row>
    <row r="396" spans="1:14" x14ac:dyDescent="0.25">
      <c r="A396" s="95"/>
      <c r="B396" s="95"/>
      <c r="C396" s="95"/>
      <c r="D396" s="95"/>
      <c r="E396" s="95"/>
      <c r="F396" s="95"/>
      <c r="G396" s="95"/>
      <c r="H396" s="64"/>
      <c r="I396" s="95"/>
      <c r="J396" s="95"/>
      <c r="K396" s="95"/>
      <c r="L396" s="95"/>
      <c r="M396" s="95"/>
      <c r="N396" s="95"/>
    </row>
    <row r="397" spans="1:14" x14ac:dyDescent="0.25">
      <c r="A397" s="95"/>
      <c r="B397" s="95"/>
      <c r="C397" s="95"/>
      <c r="D397" s="95"/>
      <c r="E397" s="95"/>
      <c r="F397" s="95"/>
      <c r="G397" s="95"/>
      <c r="H397" s="64"/>
      <c r="I397" s="95"/>
      <c r="J397" s="95"/>
      <c r="K397" s="95"/>
      <c r="L397" s="95"/>
      <c r="M397" s="95"/>
      <c r="N397" s="95"/>
    </row>
    <row r="398" spans="1:14" x14ac:dyDescent="0.25">
      <c r="A398" s="95"/>
      <c r="B398" s="95"/>
      <c r="C398" s="95"/>
      <c r="D398" s="95"/>
      <c r="E398" s="95"/>
      <c r="F398" s="95"/>
      <c r="G398" s="95"/>
      <c r="H398" s="64"/>
      <c r="I398" s="95"/>
      <c r="J398" s="95"/>
      <c r="K398" s="95"/>
      <c r="L398" s="95"/>
      <c r="M398" s="95"/>
      <c r="N398" s="95"/>
    </row>
    <row r="399" spans="1:14" x14ac:dyDescent="0.25">
      <c r="A399" s="95"/>
      <c r="B399" s="95"/>
      <c r="C399" s="95"/>
      <c r="D399" s="95"/>
      <c r="E399" s="95"/>
      <c r="F399" s="95"/>
      <c r="G399" s="95"/>
      <c r="H399" s="64"/>
      <c r="I399" s="95"/>
      <c r="J399" s="95"/>
      <c r="K399" s="95"/>
      <c r="L399" s="95"/>
      <c r="M399" s="95"/>
      <c r="N399" s="95"/>
    </row>
    <row r="400" spans="1:14" x14ac:dyDescent="0.25">
      <c r="A400" s="95"/>
      <c r="B400" s="95"/>
      <c r="C400" s="95"/>
      <c r="D400" s="95"/>
      <c r="E400" s="95"/>
      <c r="F400" s="95"/>
      <c r="G400" s="95"/>
      <c r="H400" s="64"/>
      <c r="I400" s="95"/>
      <c r="J400" s="95"/>
      <c r="K400" s="95"/>
      <c r="L400" s="95"/>
      <c r="M400" s="95"/>
      <c r="N400" s="95"/>
    </row>
    <row r="401" spans="1:14" x14ac:dyDescent="0.25">
      <c r="A401" s="95"/>
      <c r="B401" s="95"/>
      <c r="C401" s="95"/>
      <c r="D401" s="95"/>
      <c r="E401" s="95"/>
      <c r="F401" s="95"/>
      <c r="G401" s="95"/>
      <c r="H401" s="64"/>
      <c r="I401" s="95"/>
      <c r="J401" s="95"/>
      <c r="K401" s="95"/>
      <c r="L401" s="95"/>
      <c r="M401" s="95"/>
      <c r="N401" s="95"/>
    </row>
    <row r="402" spans="1:14" x14ac:dyDescent="0.25">
      <c r="A402" s="95"/>
      <c r="B402" s="95"/>
      <c r="C402" s="95"/>
      <c r="D402" s="95"/>
      <c r="E402" s="95"/>
      <c r="F402" s="95"/>
      <c r="G402" s="95"/>
      <c r="H402" s="64"/>
      <c r="I402" s="95"/>
      <c r="J402" s="95"/>
      <c r="K402" s="95"/>
      <c r="L402" s="95"/>
      <c r="M402" s="95"/>
      <c r="N402" s="95"/>
    </row>
    <row r="403" spans="1:14" x14ac:dyDescent="0.25">
      <c r="A403" s="95"/>
      <c r="B403" s="95"/>
      <c r="C403" s="95"/>
      <c r="D403" s="95"/>
      <c r="E403" s="95"/>
      <c r="F403" s="95"/>
      <c r="G403" s="95"/>
      <c r="H403" s="64"/>
      <c r="I403" s="95"/>
      <c r="J403" s="95"/>
      <c r="K403" s="95"/>
      <c r="L403" s="95"/>
      <c r="M403" s="95"/>
      <c r="N403" s="95"/>
    </row>
    <row r="404" spans="1:14" x14ac:dyDescent="0.25">
      <c r="A404" s="95"/>
      <c r="B404" s="95"/>
      <c r="C404" s="95"/>
      <c r="D404" s="95"/>
      <c r="E404" s="95"/>
      <c r="F404" s="95"/>
      <c r="G404" s="95"/>
      <c r="H404" s="64"/>
      <c r="I404" s="95"/>
      <c r="J404" s="95"/>
      <c r="K404" s="95"/>
      <c r="L404" s="95"/>
      <c r="M404" s="95"/>
      <c r="N404" s="95"/>
    </row>
    <row r="405" spans="1:14" x14ac:dyDescent="0.25">
      <c r="A405" s="95"/>
      <c r="B405" s="95"/>
      <c r="C405" s="95"/>
      <c r="D405" s="95"/>
      <c r="E405" s="95"/>
      <c r="F405" s="95"/>
      <c r="G405" s="95"/>
      <c r="H405" s="64"/>
      <c r="I405" s="95"/>
      <c r="J405" s="95"/>
      <c r="K405" s="95"/>
      <c r="L405" s="95"/>
      <c r="M405" s="95"/>
      <c r="N405" s="95"/>
    </row>
    <row r="406" spans="1:14" x14ac:dyDescent="0.25">
      <c r="A406" s="95"/>
      <c r="B406" s="95"/>
      <c r="C406" s="95"/>
      <c r="D406" s="95"/>
      <c r="E406" s="95"/>
      <c r="F406" s="95"/>
      <c r="G406" s="95"/>
      <c r="H406" s="64"/>
      <c r="I406" s="95"/>
      <c r="J406" s="95"/>
      <c r="K406" s="95"/>
      <c r="L406" s="95"/>
      <c r="M406" s="95"/>
      <c r="N406" s="95"/>
    </row>
    <row r="407" spans="1:14" x14ac:dyDescent="0.25">
      <c r="A407" s="95"/>
      <c r="B407" s="95"/>
      <c r="C407" s="95"/>
      <c r="D407" s="95"/>
      <c r="E407" s="95"/>
      <c r="F407" s="95"/>
      <c r="G407" s="95"/>
      <c r="H407" s="64"/>
      <c r="I407" s="95"/>
      <c r="J407" s="95"/>
      <c r="K407" s="95"/>
      <c r="L407" s="95"/>
      <c r="M407" s="95"/>
      <c r="N407" s="95"/>
    </row>
    <row r="408" spans="1:14" x14ac:dyDescent="0.25">
      <c r="A408" s="95"/>
      <c r="B408" s="95"/>
      <c r="C408" s="95"/>
      <c r="D408" s="95"/>
      <c r="E408" s="95"/>
      <c r="F408" s="95"/>
      <c r="G408" s="95"/>
      <c r="H408" s="64"/>
      <c r="I408" s="95"/>
      <c r="J408" s="95"/>
      <c r="K408" s="95"/>
      <c r="L408" s="95"/>
      <c r="M408" s="95"/>
      <c r="N408" s="95"/>
    </row>
    <row r="409" spans="1:14" x14ac:dyDescent="0.25">
      <c r="A409" s="95"/>
      <c r="B409" s="95"/>
      <c r="C409" s="95"/>
      <c r="D409" s="95"/>
      <c r="E409" s="95"/>
      <c r="F409" s="95"/>
      <c r="G409" s="95"/>
      <c r="H409" s="64"/>
      <c r="I409" s="95"/>
      <c r="J409" s="95"/>
      <c r="K409" s="95"/>
      <c r="L409" s="95"/>
      <c r="M409" s="95"/>
      <c r="N409" s="95"/>
    </row>
    <row r="410" spans="1:14" x14ac:dyDescent="0.25">
      <c r="A410" s="95"/>
      <c r="B410" s="95"/>
      <c r="C410" s="95"/>
      <c r="D410" s="95"/>
      <c r="E410" s="95"/>
      <c r="F410" s="95"/>
      <c r="G410" s="95"/>
      <c r="H410" s="64"/>
      <c r="I410" s="95"/>
      <c r="J410" s="95"/>
      <c r="K410" s="95"/>
      <c r="L410" s="95"/>
      <c r="M410" s="95"/>
      <c r="N410" s="95"/>
    </row>
    <row r="411" spans="1:14" x14ac:dyDescent="0.25">
      <c r="A411" s="95"/>
      <c r="B411" s="95"/>
      <c r="C411" s="95"/>
      <c r="D411" s="95"/>
      <c r="E411" s="95"/>
      <c r="F411" s="95"/>
      <c r="G411" s="95"/>
      <c r="H411" s="64"/>
      <c r="I411" s="95"/>
      <c r="J411" s="95"/>
      <c r="K411" s="95"/>
      <c r="L411" s="95"/>
      <c r="M411" s="95"/>
      <c r="N411" s="95"/>
    </row>
    <row r="412" spans="1:14" x14ac:dyDescent="0.25">
      <c r="A412" s="95"/>
      <c r="B412" s="95"/>
      <c r="C412" s="95"/>
      <c r="D412" s="95"/>
      <c r="E412" s="95"/>
      <c r="F412" s="95"/>
      <c r="G412" s="95"/>
      <c r="H412" s="64"/>
      <c r="I412" s="95"/>
      <c r="J412" s="95"/>
      <c r="K412" s="95"/>
      <c r="L412" s="95"/>
      <c r="M412" s="95"/>
      <c r="N412" s="95"/>
    </row>
    <row r="413" spans="1:14" x14ac:dyDescent="0.25">
      <c r="A413" s="95"/>
      <c r="B413" s="95"/>
      <c r="C413" s="95"/>
      <c r="D413" s="95"/>
      <c r="E413" s="95"/>
      <c r="F413" s="95"/>
      <c r="G413" s="95"/>
      <c r="H413" s="64"/>
      <c r="I413" s="95"/>
      <c r="J413" s="95"/>
      <c r="K413" s="95"/>
      <c r="L413" s="95"/>
      <c r="M413" s="95"/>
      <c r="N413" s="9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578"/>
  <sheetViews>
    <sheetView zoomScaleNormal="100" workbookViewId="0"/>
  </sheetViews>
  <sheetFormatPr defaultColWidth="8.85546875" defaultRowHeight="15" outlineLevelRow="1" x14ac:dyDescent="0.25"/>
  <cols>
    <col min="1" max="1" width="13.85546875" style="143" customWidth="1"/>
    <col min="2" max="2" width="60.85546875" style="143" customWidth="1"/>
    <col min="3" max="3" width="41" style="143" customWidth="1"/>
    <col min="4" max="4" width="40.85546875" style="143" customWidth="1"/>
    <col min="5" max="5" width="6.7109375" style="143" customWidth="1"/>
    <col min="6" max="6" width="41.5703125" style="143" customWidth="1"/>
    <col min="7" max="7" width="41.5703125" style="138" customWidth="1"/>
    <col min="8" max="16384" width="8.85546875" style="139"/>
  </cols>
  <sheetData>
    <row r="1" spans="1:7" ht="31.5" x14ac:dyDescent="0.25">
      <c r="A1" s="181" t="s">
        <v>474</v>
      </c>
      <c r="B1" s="181"/>
      <c r="C1" s="138"/>
      <c r="D1" s="138"/>
      <c r="E1" s="138"/>
      <c r="F1" s="189" t="s">
        <v>1702</v>
      </c>
    </row>
    <row r="2" spans="1:7" ht="15.75" thickBot="1" x14ac:dyDescent="0.3">
      <c r="A2" s="138"/>
      <c r="B2" s="138"/>
      <c r="C2" s="138"/>
      <c r="D2" s="138"/>
      <c r="E2" s="138"/>
      <c r="F2" s="138"/>
    </row>
    <row r="3" spans="1:7" ht="19.5" thickBot="1" x14ac:dyDescent="0.3">
      <c r="A3" s="140"/>
      <c r="B3" s="141" t="s">
        <v>71</v>
      </c>
      <c r="C3" s="142" t="s">
        <v>223</v>
      </c>
      <c r="D3" s="140"/>
      <c r="E3" s="140"/>
      <c r="F3" s="138"/>
      <c r="G3" s="140"/>
    </row>
    <row r="4" spans="1:7" ht="15.75" thickBot="1" x14ac:dyDescent="0.3"/>
    <row r="5" spans="1:7" ht="18.75" x14ac:dyDescent="0.25">
      <c r="A5" s="144"/>
      <c r="B5" s="145" t="s">
        <v>475</v>
      </c>
      <c r="C5" s="144"/>
      <c r="E5" s="146"/>
      <c r="F5" s="146"/>
    </row>
    <row r="6" spans="1:7" x14ac:dyDescent="0.25">
      <c r="B6" s="147" t="s">
        <v>476</v>
      </c>
    </row>
    <row r="7" spans="1:7" x14ac:dyDescent="0.25">
      <c r="B7" s="148" t="s">
        <v>477</v>
      </c>
    </row>
    <row r="8" spans="1:7" ht="15.75" thickBot="1" x14ac:dyDescent="0.3">
      <c r="B8" s="149" t="s">
        <v>478</v>
      </c>
    </row>
    <row r="9" spans="1:7" x14ac:dyDescent="0.25">
      <c r="B9" s="150"/>
    </row>
    <row r="10" spans="1:7" ht="37.5" x14ac:dyDescent="0.25">
      <c r="A10" s="151" t="s">
        <v>81</v>
      </c>
      <c r="B10" s="151" t="s">
        <v>476</v>
      </c>
      <c r="C10" s="152"/>
      <c r="D10" s="152"/>
      <c r="E10" s="152"/>
      <c r="F10" s="152"/>
      <c r="G10" s="153"/>
    </row>
    <row r="11" spans="1:7" ht="15" customHeight="1" x14ac:dyDescent="0.25">
      <c r="A11" s="154"/>
      <c r="B11" s="155" t="s">
        <v>479</v>
      </c>
      <c r="C11" s="154" t="s">
        <v>112</v>
      </c>
      <c r="D11" s="154"/>
      <c r="E11" s="154"/>
      <c r="F11" s="156" t="s">
        <v>480</v>
      </c>
      <c r="G11" s="156"/>
    </row>
    <row r="12" spans="1:7" x14ac:dyDescent="0.25">
      <c r="A12" s="143" t="s">
        <v>481</v>
      </c>
      <c r="B12" s="143" t="s">
        <v>482</v>
      </c>
      <c r="C12" s="245">
        <v>118833</v>
      </c>
      <c r="F12" s="204">
        <f>IF($C$15=0,"",IF(C12="[for completion]","",C12/$C$15))</f>
        <v>1</v>
      </c>
    </row>
    <row r="13" spans="1:7" x14ac:dyDescent="0.25">
      <c r="A13" s="143" t="s">
        <v>483</v>
      </c>
      <c r="B13" s="143" t="s">
        <v>484</v>
      </c>
      <c r="C13" s="245">
        <v>0</v>
      </c>
      <c r="F13" s="204">
        <f>IF($C$15=0,"",IF(C13="[for completion]","",C13/$C$15))</f>
        <v>0</v>
      </c>
    </row>
    <row r="14" spans="1:7" x14ac:dyDescent="0.25">
      <c r="A14" s="143" t="s">
        <v>485</v>
      </c>
      <c r="B14" s="143" t="s">
        <v>144</v>
      </c>
      <c r="C14" s="205">
        <v>0</v>
      </c>
      <c r="F14" s="204">
        <f>IF($C$15=0,"",IF(C14="[for completion]","",C14/$C$15))</f>
        <v>0</v>
      </c>
    </row>
    <row r="15" spans="1:7" x14ac:dyDescent="0.25">
      <c r="A15" s="143" t="s">
        <v>486</v>
      </c>
      <c r="B15" s="158" t="s">
        <v>146</v>
      </c>
      <c r="C15" s="205">
        <f>SUM(C12:C14)</f>
        <v>118833</v>
      </c>
      <c r="F15" s="177">
        <f>SUM(F12:F14)</f>
        <v>1</v>
      </c>
    </row>
    <row r="16" spans="1:7" outlineLevel="1" x14ac:dyDescent="0.25">
      <c r="A16" s="143" t="s">
        <v>487</v>
      </c>
      <c r="B16" s="160" t="s">
        <v>488</v>
      </c>
      <c r="C16" s="205"/>
      <c r="F16" s="204">
        <f t="shared" ref="F16:F26" si="0">IF($C$15=0,"",IF(C16="[for completion]","",C16/$C$15))</f>
        <v>0</v>
      </c>
    </row>
    <row r="17" spans="1:7" outlineLevel="1" x14ac:dyDescent="0.25">
      <c r="A17" s="143" t="s">
        <v>489</v>
      </c>
      <c r="B17" s="160" t="s">
        <v>1036</v>
      </c>
      <c r="C17" s="205"/>
      <c r="F17" s="204">
        <f t="shared" si="0"/>
        <v>0</v>
      </c>
    </row>
    <row r="18" spans="1:7" outlineLevel="1" x14ac:dyDescent="0.25">
      <c r="A18" s="143" t="s">
        <v>490</v>
      </c>
      <c r="B18" s="160"/>
      <c r="C18" s="205"/>
      <c r="F18" s="204">
        <f t="shared" si="0"/>
        <v>0</v>
      </c>
    </row>
    <row r="19" spans="1:7" outlineLevel="1" x14ac:dyDescent="0.25">
      <c r="A19" s="143" t="s">
        <v>491</v>
      </c>
      <c r="B19" s="160"/>
      <c r="C19" s="205"/>
      <c r="F19" s="204">
        <f t="shared" si="0"/>
        <v>0</v>
      </c>
    </row>
    <row r="20" spans="1:7" outlineLevel="1" x14ac:dyDescent="0.25">
      <c r="A20" s="143" t="s">
        <v>492</v>
      </c>
      <c r="B20" s="160"/>
      <c r="C20" s="205"/>
      <c r="F20" s="204">
        <f t="shared" si="0"/>
        <v>0</v>
      </c>
    </row>
    <row r="21" spans="1:7" outlineLevel="1" x14ac:dyDescent="0.25">
      <c r="A21" s="143" t="s">
        <v>493</v>
      </c>
      <c r="B21" s="160"/>
      <c r="C21" s="205"/>
      <c r="F21" s="204">
        <f t="shared" si="0"/>
        <v>0</v>
      </c>
    </row>
    <row r="22" spans="1:7" outlineLevel="1" x14ac:dyDescent="0.25">
      <c r="A22" s="143" t="s">
        <v>494</v>
      </c>
      <c r="B22" s="160"/>
      <c r="C22" s="205"/>
      <c r="F22" s="204">
        <f t="shared" si="0"/>
        <v>0</v>
      </c>
    </row>
    <row r="23" spans="1:7" outlineLevel="1" x14ac:dyDescent="0.25">
      <c r="A23" s="143" t="s">
        <v>495</v>
      </c>
      <c r="B23" s="160"/>
      <c r="C23" s="205"/>
      <c r="F23" s="204">
        <f t="shared" si="0"/>
        <v>0</v>
      </c>
    </row>
    <row r="24" spans="1:7" outlineLevel="1" x14ac:dyDescent="0.25">
      <c r="A24" s="143" t="s">
        <v>496</v>
      </c>
      <c r="B24" s="160"/>
      <c r="C24" s="205"/>
      <c r="F24" s="204">
        <f t="shared" si="0"/>
        <v>0</v>
      </c>
    </row>
    <row r="25" spans="1:7" outlineLevel="1" x14ac:dyDescent="0.25">
      <c r="A25" s="143" t="s">
        <v>497</v>
      </c>
      <c r="B25" s="160"/>
      <c r="C25" s="205"/>
      <c r="F25" s="204">
        <f t="shared" si="0"/>
        <v>0</v>
      </c>
    </row>
    <row r="26" spans="1:7" outlineLevel="1" x14ac:dyDescent="0.25">
      <c r="A26" s="143" t="s">
        <v>498</v>
      </c>
      <c r="B26" s="160"/>
      <c r="C26" s="206"/>
      <c r="D26" s="139"/>
      <c r="E26" s="139"/>
      <c r="F26" s="204">
        <f t="shared" si="0"/>
        <v>0</v>
      </c>
    </row>
    <row r="27" spans="1:7" ht="15" customHeight="1" x14ac:dyDescent="0.25">
      <c r="A27" s="154"/>
      <c r="B27" s="155" t="s">
        <v>499</v>
      </c>
      <c r="C27" s="154" t="s">
        <v>500</v>
      </c>
      <c r="D27" s="154" t="s">
        <v>501</v>
      </c>
      <c r="E27" s="161"/>
      <c r="F27" s="154" t="s">
        <v>502</v>
      </c>
      <c r="G27" s="156"/>
    </row>
    <row r="28" spans="1:7" x14ac:dyDescent="0.25">
      <c r="A28" s="143" t="s">
        <v>503</v>
      </c>
      <c r="B28" s="143" t="s">
        <v>504</v>
      </c>
      <c r="C28" s="265">
        <v>73179</v>
      </c>
      <c r="D28" s="143">
        <v>0</v>
      </c>
      <c r="F28" s="143">
        <v>73179</v>
      </c>
    </row>
    <row r="29" spans="1:7" outlineLevel="1" x14ac:dyDescent="0.25">
      <c r="A29" s="143" t="s">
        <v>505</v>
      </c>
      <c r="B29" s="162" t="s">
        <v>506</v>
      </c>
    </row>
    <row r="30" spans="1:7" outlineLevel="1" x14ac:dyDescent="0.25">
      <c r="A30" s="143" t="s">
        <v>507</v>
      </c>
      <c r="B30" s="162" t="s">
        <v>508</v>
      </c>
    </row>
    <row r="31" spans="1:7" outlineLevel="1" x14ac:dyDescent="0.25">
      <c r="A31" s="143" t="s">
        <v>509</v>
      </c>
      <c r="B31" s="162"/>
    </row>
    <row r="32" spans="1:7" outlineLevel="1" x14ac:dyDescent="0.25">
      <c r="A32" s="143" t="s">
        <v>510</v>
      </c>
      <c r="B32" s="162"/>
    </row>
    <row r="33" spans="1:7" outlineLevel="1" x14ac:dyDescent="0.25">
      <c r="A33" s="143" t="s">
        <v>1251</v>
      </c>
      <c r="B33" s="162"/>
    </row>
    <row r="34" spans="1:7" outlineLevel="1" x14ac:dyDescent="0.25">
      <c r="A34" s="143" t="s">
        <v>1252</v>
      </c>
      <c r="B34" s="162"/>
    </row>
    <row r="35" spans="1:7" ht="15" customHeight="1" x14ac:dyDescent="0.25">
      <c r="A35" s="154"/>
      <c r="B35" s="155" t="s">
        <v>511</v>
      </c>
      <c r="C35" s="154" t="s">
        <v>512</v>
      </c>
      <c r="D35" s="154" t="s">
        <v>513</v>
      </c>
      <c r="E35" s="161"/>
      <c r="F35" s="156" t="s">
        <v>480</v>
      </c>
      <c r="G35" s="156"/>
    </row>
    <row r="36" spans="1:7" x14ac:dyDescent="0.25">
      <c r="A36" s="143" t="s">
        <v>514</v>
      </c>
      <c r="B36" s="143" t="s">
        <v>515</v>
      </c>
      <c r="C36" s="177">
        <v>0</v>
      </c>
      <c r="D36" s="177">
        <v>0</v>
      </c>
      <c r="E36" s="207"/>
      <c r="F36" s="177">
        <v>0</v>
      </c>
    </row>
    <row r="37" spans="1:7" outlineLevel="1" x14ac:dyDescent="0.25">
      <c r="A37" s="143" t="s">
        <v>516</v>
      </c>
      <c r="C37" s="177"/>
      <c r="D37" s="177"/>
      <c r="E37" s="207"/>
      <c r="F37" s="177"/>
    </row>
    <row r="38" spans="1:7" outlineLevel="1" x14ac:dyDescent="0.25">
      <c r="A38" s="143" t="s">
        <v>517</v>
      </c>
      <c r="C38" s="177"/>
      <c r="D38" s="177"/>
      <c r="E38" s="207"/>
      <c r="F38" s="177"/>
    </row>
    <row r="39" spans="1:7" outlineLevel="1" x14ac:dyDescent="0.25">
      <c r="A39" s="143" t="s">
        <v>518</v>
      </c>
      <c r="C39" s="177"/>
      <c r="D39" s="177"/>
      <c r="E39" s="207"/>
      <c r="F39" s="177"/>
    </row>
    <row r="40" spans="1:7" outlineLevel="1" x14ac:dyDescent="0.25">
      <c r="A40" s="143" t="s">
        <v>519</v>
      </c>
      <c r="C40" s="177"/>
      <c r="D40" s="177"/>
      <c r="E40" s="207"/>
      <c r="F40" s="177"/>
    </row>
    <row r="41" spans="1:7" outlineLevel="1" x14ac:dyDescent="0.25">
      <c r="A41" s="143" t="s">
        <v>520</v>
      </c>
      <c r="C41" s="177"/>
      <c r="D41" s="177"/>
      <c r="E41" s="207"/>
      <c r="F41" s="177"/>
    </row>
    <row r="42" spans="1:7" outlineLevel="1" x14ac:dyDescent="0.25">
      <c r="A42" s="143" t="s">
        <v>521</v>
      </c>
      <c r="C42" s="177"/>
      <c r="D42" s="177"/>
      <c r="E42" s="207"/>
      <c r="F42" s="177"/>
    </row>
    <row r="43" spans="1:7" ht="15" customHeight="1" x14ac:dyDescent="0.25">
      <c r="A43" s="154"/>
      <c r="B43" s="155" t="s">
        <v>522</v>
      </c>
      <c r="C43" s="154" t="s">
        <v>512</v>
      </c>
      <c r="D43" s="154" t="s">
        <v>513</v>
      </c>
      <c r="E43" s="161"/>
      <c r="F43" s="156" t="s">
        <v>480</v>
      </c>
      <c r="G43" s="156"/>
    </row>
    <row r="44" spans="1:7" x14ac:dyDescent="0.25">
      <c r="A44" s="143" t="s">
        <v>523</v>
      </c>
      <c r="B44" s="163" t="s">
        <v>524</v>
      </c>
      <c r="C44" s="176">
        <f>SUM(C45:C71)</f>
        <v>3.7999999999999999E-2</v>
      </c>
      <c r="D44" s="176">
        <f>SUM(D45:D71)</f>
        <v>0</v>
      </c>
      <c r="E44" s="177"/>
      <c r="F44" s="176">
        <f>SUM(F45:F71)</f>
        <v>3.7999999999999999E-2</v>
      </c>
      <c r="G44" s="143"/>
    </row>
    <row r="45" spans="1:7" x14ac:dyDescent="0.25">
      <c r="A45" s="143" t="s">
        <v>525</v>
      </c>
      <c r="B45" s="143" t="s">
        <v>526</v>
      </c>
      <c r="C45" s="177"/>
      <c r="D45" s="177"/>
      <c r="E45" s="177"/>
      <c r="F45" s="177"/>
      <c r="G45" s="143"/>
    </row>
    <row r="46" spans="1:7" x14ac:dyDescent="0.25">
      <c r="A46" s="143" t="s">
        <v>527</v>
      </c>
      <c r="B46" s="143" t="s">
        <v>528</v>
      </c>
      <c r="C46" s="177"/>
      <c r="D46" s="177"/>
      <c r="E46" s="177"/>
      <c r="F46" s="177"/>
      <c r="G46" s="143"/>
    </row>
    <row r="47" spans="1:7" x14ac:dyDescent="0.25">
      <c r="A47" s="143" t="s">
        <v>529</v>
      </c>
      <c r="B47" s="143" t="s">
        <v>530</v>
      </c>
      <c r="C47" s="177"/>
      <c r="D47" s="177"/>
      <c r="E47" s="177"/>
      <c r="F47" s="177"/>
      <c r="G47" s="143"/>
    </row>
    <row r="48" spans="1:7" x14ac:dyDescent="0.25">
      <c r="A48" s="143" t="s">
        <v>531</v>
      </c>
      <c r="B48" s="143" t="s">
        <v>532</v>
      </c>
      <c r="C48" s="177"/>
      <c r="D48" s="177"/>
      <c r="E48" s="177"/>
      <c r="F48" s="177"/>
      <c r="G48" s="143"/>
    </row>
    <row r="49" spans="1:7" x14ac:dyDescent="0.25">
      <c r="A49" s="143" t="s">
        <v>533</v>
      </c>
      <c r="B49" s="143" t="s">
        <v>534</v>
      </c>
      <c r="C49" s="177"/>
      <c r="D49" s="177"/>
      <c r="E49" s="177"/>
      <c r="F49" s="177"/>
      <c r="G49" s="143"/>
    </row>
    <row r="50" spans="1:7" x14ac:dyDescent="0.25">
      <c r="A50" s="143" t="s">
        <v>535</v>
      </c>
      <c r="B50" s="143" t="s">
        <v>2243</v>
      </c>
      <c r="C50" s="177"/>
      <c r="D50" s="177"/>
      <c r="E50" s="177"/>
      <c r="F50" s="177"/>
      <c r="G50" s="143"/>
    </row>
    <row r="51" spans="1:7" x14ac:dyDescent="0.25">
      <c r="A51" s="143" t="s">
        <v>536</v>
      </c>
      <c r="B51" s="143" t="s">
        <v>537</v>
      </c>
      <c r="C51" s="177"/>
      <c r="D51" s="177"/>
      <c r="E51" s="177"/>
      <c r="F51" s="177"/>
      <c r="G51" s="143"/>
    </row>
    <row r="52" spans="1:7" x14ac:dyDescent="0.25">
      <c r="A52" s="143" t="s">
        <v>538</v>
      </c>
      <c r="B52" s="143" t="s">
        <v>539</v>
      </c>
      <c r="C52" s="177"/>
      <c r="D52" s="177"/>
      <c r="E52" s="177"/>
      <c r="F52" s="177"/>
      <c r="G52" s="143"/>
    </row>
    <row r="53" spans="1:7" x14ac:dyDescent="0.25">
      <c r="A53" s="143" t="s">
        <v>540</v>
      </c>
      <c r="B53" s="143" t="s">
        <v>541</v>
      </c>
      <c r="C53" s="177"/>
      <c r="D53" s="177"/>
      <c r="E53" s="177"/>
      <c r="F53" s="177"/>
      <c r="G53" s="143"/>
    </row>
    <row r="54" spans="1:7" x14ac:dyDescent="0.25">
      <c r="A54" s="143" t="s">
        <v>542</v>
      </c>
      <c r="B54" s="143" t="s">
        <v>543</v>
      </c>
      <c r="C54" s="177"/>
      <c r="D54" s="177"/>
      <c r="E54" s="177"/>
      <c r="F54" s="177"/>
      <c r="G54" s="143"/>
    </row>
    <row r="55" spans="1:7" x14ac:dyDescent="0.25">
      <c r="A55" s="143" t="s">
        <v>544</v>
      </c>
      <c r="B55" s="143" t="s">
        <v>545</v>
      </c>
      <c r="C55" s="177"/>
      <c r="D55" s="177"/>
      <c r="E55" s="177"/>
      <c r="F55" s="177"/>
      <c r="G55" s="143"/>
    </row>
    <row r="56" spans="1:7" x14ac:dyDescent="0.25">
      <c r="A56" s="143" t="s">
        <v>546</v>
      </c>
      <c r="B56" s="143" t="s">
        <v>547</v>
      </c>
      <c r="C56" s="177"/>
      <c r="D56" s="177"/>
      <c r="E56" s="177"/>
      <c r="F56" s="177"/>
      <c r="G56" s="143"/>
    </row>
    <row r="57" spans="1:7" x14ac:dyDescent="0.25">
      <c r="A57" s="143" t="s">
        <v>548</v>
      </c>
      <c r="B57" s="143" t="s">
        <v>549</v>
      </c>
      <c r="C57" s="177"/>
      <c r="D57" s="177"/>
      <c r="E57" s="177"/>
      <c r="F57" s="177"/>
      <c r="G57" s="143"/>
    </row>
    <row r="58" spans="1:7" x14ac:dyDescent="0.25">
      <c r="A58" s="143" t="s">
        <v>550</v>
      </c>
      <c r="B58" s="143" t="s">
        <v>551</v>
      </c>
      <c r="C58" s="177"/>
      <c r="D58" s="177"/>
      <c r="E58" s="177"/>
      <c r="F58" s="177"/>
      <c r="G58" s="143"/>
    </row>
    <row r="59" spans="1:7" x14ac:dyDescent="0.25">
      <c r="A59" s="143" t="s">
        <v>552</v>
      </c>
      <c r="B59" s="143" t="s">
        <v>553</v>
      </c>
      <c r="C59" s="177"/>
      <c r="D59" s="177"/>
      <c r="E59" s="177"/>
      <c r="F59" s="177"/>
      <c r="G59" s="143"/>
    </row>
    <row r="60" spans="1:7" x14ac:dyDescent="0.25">
      <c r="A60" s="143" t="s">
        <v>554</v>
      </c>
      <c r="B60" s="143" t="s">
        <v>3</v>
      </c>
      <c r="C60" s="177"/>
      <c r="D60" s="177"/>
      <c r="E60" s="177"/>
      <c r="F60" s="177"/>
      <c r="G60" s="143"/>
    </row>
    <row r="61" spans="1:7" x14ac:dyDescent="0.25">
      <c r="A61" s="143" t="s">
        <v>555</v>
      </c>
      <c r="B61" s="143" t="s">
        <v>556</v>
      </c>
      <c r="C61" s="177"/>
      <c r="D61" s="177"/>
      <c r="E61" s="177"/>
      <c r="F61" s="177"/>
      <c r="G61" s="143"/>
    </row>
    <row r="62" spans="1:7" x14ac:dyDescent="0.25">
      <c r="A62" s="143" t="s">
        <v>557</v>
      </c>
      <c r="B62" s="143" t="s">
        <v>558</v>
      </c>
      <c r="C62" s="177"/>
      <c r="D62" s="177"/>
      <c r="E62" s="177"/>
      <c r="F62" s="177"/>
      <c r="G62" s="143"/>
    </row>
    <row r="63" spans="1:7" x14ac:dyDescent="0.25">
      <c r="A63" s="143" t="s">
        <v>559</v>
      </c>
      <c r="B63" s="143" t="s">
        <v>560</v>
      </c>
      <c r="C63" s="177"/>
      <c r="D63" s="177"/>
      <c r="E63" s="177"/>
      <c r="F63" s="177"/>
      <c r="G63" s="143"/>
    </row>
    <row r="64" spans="1:7" x14ac:dyDescent="0.25">
      <c r="A64" s="143" t="s">
        <v>561</v>
      </c>
      <c r="B64" s="143" t="s">
        <v>562</v>
      </c>
      <c r="C64" s="177"/>
      <c r="D64" s="177"/>
      <c r="E64" s="177"/>
      <c r="F64" s="177"/>
      <c r="G64" s="143"/>
    </row>
    <row r="65" spans="1:7" x14ac:dyDescent="0.25">
      <c r="A65" s="143" t="s">
        <v>563</v>
      </c>
      <c r="B65" s="143" t="s">
        <v>564</v>
      </c>
      <c r="C65" s="177"/>
      <c r="D65" s="177"/>
      <c r="E65" s="177"/>
      <c r="F65" s="177"/>
      <c r="G65" s="143"/>
    </row>
    <row r="66" spans="1:7" x14ac:dyDescent="0.25">
      <c r="A66" s="143" t="s">
        <v>565</v>
      </c>
      <c r="B66" s="143" t="s">
        <v>566</v>
      </c>
      <c r="C66" s="177"/>
      <c r="D66" s="177"/>
      <c r="E66" s="177"/>
      <c r="F66" s="177"/>
      <c r="G66" s="143"/>
    </row>
    <row r="67" spans="1:7" x14ac:dyDescent="0.25">
      <c r="A67" s="143" t="s">
        <v>567</v>
      </c>
      <c r="B67" s="143" t="s">
        <v>568</v>
      </c>
      <c r="C67" s="177"/>
      <c r="D67" s="177"/>
      <c r="E67" s="177"/>
      <c r="F67" s="177"/>
      <c r="G67" s="143"/>
    </row>
    <row r="68" spans="1:7" x14ac:dyDescent="0.25">
      <c r="A68" s="143" t="s">
        <v>569</v>
      </c>
      <c r="B68" s="143" t="s">
        <v>570</v>
      </c>
      <c r="C68" s="177"/>
      <c r="D68" s="177"/>
      <c r="E68" s="177"/>
      <c r="F68" s="177"/>
      <c r="G68" s="143"/>
    </row>
    <row r="69" spans="1:7" x14ac:dyDescent="0.25">
      <c r="A69" s="265" t="s">
        <v>571</v>
      </c>
      <c r="B69" s="143" t="s">
        <v>572</v>
      </c>
      <c r="C69" s="177"/>
      <c r="D69" s="177"/>
      <c r="E69" s="177"/>
      <c r="F69" s="177"/>
      <c r="G69" s="143"/>
    </row>
    <row r="70" spans="1:7" x14ac:dyDescent="0.25">
      <c r="A70" s="265" t="s">
        <v>573</v>
      </c>
      <c r="B70" s="143" t="s">
        <v>574</v>
      </c>
      <c r="C70" s="177"/>
      <c r="D70" s="177"/>
      <c r="E70" s="177"/>
      <c r="F70" s="177"/>
      <c r="G70" s="143"/>
    </row>
    <row r="71" spans="1:7" x14ac:dyDescent="0.25">
      <c r="A71" s="265" t="s">
        <v>575</v>
      </c>
      <c r="B71" s="143" t="s">
        <v>6</v>
      </c>
      <c r="C71" s="177">
        <v>3.7999999999999999E-2</v>
      </c>
      <c r="D71" s="177"/>
      <c r="E71" s="177"/>
      <c r="F71" s="177">
        <v>3.7999999999999999E-2</v>
      </c>
      <c r="G71" s="143"/>
    </row>
    <row r="72" spans="1:7" x14ac:dyDescent="0.25">
      <c r="A72" s="265" t="s">
        <v>576</v>
      </c>
      <c r="B72" s="163" t="s">
        <v>315</v>
      </c>
      <c r="C72" s="176">
        <f>SUM(C73:C75)</f>
        <v>0.96199999999999997</v>
      </c>
      <c r="D72" s="176">
        <f>SUM(D73:D75)</f>
        <v>0</v>
      </c>
      <c r="E72" s="177"/>
      <c r="F72" s="176">
        <f>SUM(F73:F75)</f>
        <v>0.96199999999999997</v>
      </c>
      <c r="G72" s="143"/>
    </row>
    <row r="73" spans="1:7" x14ac:dyDescent="0.25">
      <c r="A73" s="265" t="s">
        <v>578</v>
      </c>
      <c r="B73" s="143" t="s">
        <v>580</v>
      </c>
      <c r="C73" s="177"/>
      <c r="D73" s="177"/>
      <c r="E73" s="177"/>
      <c r="F73" s="177"/>
      <c r="G73" s="143"/>
    </row>
    <row r="74" spans="1:7" x14ac:dyDescent="0.25">
      <c r="A74" s="265" t="s">
        <v>579</v>
      </c>
      <c r="B74" s="143" t="s">
        <v>582</v>
      </c>
      <c r="C74" s="177"/>
      <c r="D74" s="177"/>
      <c r="E74" s="177"/>
      <c r="F74" s="177"/>
      <c r="G74" s="143"/>
    </row>
    <row r="75" spans="1:7" x14ac:dyDescent="0.25">
      <c r="A75" s="265" t="s">
        <v>581</v>
      </c>
      <c r="B75" s="143" t="s">
        <v>2</v>
      </c>
      <c r="C75" s="177">
        <v>0.96199999999999997</v>
      </c>
      <c r="D75" s="177"/>
      <c r="E75" s="177"/>
      <c r="F75" s="177">
        <v>0.96199999999999997</v>
      </c>
      <c r="G75" s="143"/>
    </row>
    <row r="76" spans="1:7" x14ac:dyDescent="0.25">
      <c r="A76" s="265" t="s">
        <v>1205</v>
      </c>
      <c r="B76" s="163" t="s">
        <v>144</v>
      </c>
      <c r="C76" s="176">
        <f>SUM(C77:C87)</f>
        <v>0</v>
      </c>
      <c r="D76" s="176">
        <f>SUM(D77:D87)</f>
        <v>0</v>
      </c>
      <c r="E76" s="177"/>
      <c r="F76" s="176">
        <f>SUM(F77:F87)</f>
        <v>0</v>
      </c>
      <c r="G76" s="143"/>
    </row>
    <row r="77" spans="1:7" x14ac:dyDescent="0.25">
      <c r="A77" s="265" t="s">
        <v>583</v>
      </c>
      <c r="B77" s="164" t="s">
        <v>317</v>
      </c>
      <c r="C77" s="177"/>
      <c r="D77" s="177"/>
      <c r="E77" s="177"/>
      <c r="F77" s="177"/>
      <c r="G77" s="143"/>
    </row>
    <row r="78" spans="1:7" s="264" customFormat="1" x14ac:dyDescent="0.25">
      <c r="A78" s="265" t="s">
        <v>584</v>
      </c>
      <c r="B78" s="265" t="s">
        <v>577</v>
      </c>
      <c r="C78" s="266"/>
      <c r="D78" s="266"/>
      <c r="E78" s="266"/>
      <c r="F78" s="266"/>
      <c r="G78" s="265"/>
    </row>
    <row r="79" spans="1:7" x14ac:dyDescent="0.25">
      <c r="A79" s="265" t="s">
        <v>585</v>
      </c>
      <c r="B79" s="164" t="s">
        <v>319</v>
      </c>
      <c r="C79" s="177"/>
      <c r="D79" s="177"/>
      <c r="E79" s="177"/>
      <c r="F79" s="177"/>
      <c r="G79" s="143"/>
    </row>
    <row r="80" spans="1:7" x14ac:dyDescent="0.25">
      <c r="A80" s="143" t="s">
        <v>586</v>
      </c>
      <c r="B80" s="164" t="s">
        <v>321</v>
      </c>
      <c r="C80" s="177"/>
      <c r="D80" s="177"/>
      <c r="E80" s="177"/>
      <c r="F80" s="177"/>
      <c r="G80" s="143"/>
    </row>
    <row r="81" spans="1:7" x14ac:dyDescent="0.25">
      <c r="A81" s="143" t="s">
        <v>587</v>
      </c>
      <c r="B81" s="164" t="s">
        <v>12</v>
      </c>
      <c r="C81" s="177"/>
      <c r="D81" s="177"/>
      <c r="E81" s="177"/>
      <c r="F81" s="177"/>
      <c r="G81" s="143"/>
    </row>
    <row r="82" spans="1:7" x14ac:dyDescent="0.25">
      <c r="A82" s="143" t="s">
        <v>588</v>
      </c>
      <c r="B82" s="164" t="s">
        <v>324</v>
      </c>
      <c r="C82" s="177"/>
      <c r="D82" s="177"/>
      <c r="E82" s="177"/>
      <c r="F82" s="177"/>
      <c r="G82" s="143"/>
    </row>
    <row r="83" spans="1:7" x14ac:dyDescent="0.25">
      <c r="A83" s="143" t="s">
        <v>589</v>
      </c>
      <c r="B83" s="164" t="s">
        <v>326</v>
      </c>
      <c r="C83" s="177"/>
      <c r="D83" s="177"/>
      <c r="E83" s="177"/>
      <c r="F83" s="177"/>
      <c r="G83" s="143"/>
    </row>
    <row r="84" spans="1:7" x14ac:dyDescent="0.25">
      <c r="A84" s="143" t="s">
        <v>590</v>
      </c>
      <c r="B84" s="164" t="s">
        <v>328</v>
      </c>
      <c r="C84" s="177"/>
      <c r="D84" s="177"/>
      <c r="E84" s="177"/>
      <c r="F84" s="177"/>
      <c r="G84" s="143"/>
    </row>
    <row r="85" spans="1:7" x14ac:dyDescent="0.25">
      <c r="A85" s="143" t="s">
        <v>591</v>
      </c>
      <c r="B85" s="164" t="s">
        <v>330</v>
      </c>
      <c r="C85" s="177"/>
      <c r="D85" s="177"/>
      <c r="E85" s="177"/>
      <c r="F85" s="177"/>
      <c r="G85" s="143"/>
    </row>
    <row r="86" spans="1:7" x14ac:dyDescent="0.25">
      <c r="A86" s="143" t="s">
        <v>592</v>
      </c>
      <c r="B86" s="164" t="s">
        <v>332</v>
      </c>
      <c r="C86" s="177"/>
      <c r="D86" s="177"/>
      <c r="E86" s="177"/>
      <c r="F86" s="177"/>
      <c r="G86" s="143"/>
    </row>
    <row r="87" spans="1:7" x14ac:dyDescent="0.25">
      <c r="A87" s="143" t="s">
        <v>593</v>
      </c>
      <c r="B87" s="164" t="s">
        <v>144</v>
      </c>
      <c r="C87" s="177"/>
      <c r="D87" s="177"/>
      <c r="E87" s="177"/>
      <c r="F87" s="177"/>
      <c r="G87" s="143"/>
    </row>
    <row r="88" spans="1:7" outlineLevel="1" x14ac:dyDescent="0.25">
      <c r="A88" s="143" t="s">
        <v>594</v>
      </c>
      <c r="B88" s="160"/>
      <c r="C88" s="177"/>
      <c r="D88" s="177"/>
      <c r="E88" s="177"/>
      <c r="F88" s="177"/>
      <c r="G88" s="143"/>
    </row>
    <row r="89" spans="1:7" outlineLevel="1" x14ac:dyDescent="0.25">
      <c r="A89" s="143" t="s">
        <v>595</v>
      </c>
      <c r="B89" s="160"/>
      <c r="C89" s="177"/>
      <c r="D89" s="177"/>
      <c r="E89" s="177"/>
      <c r="F89" s="177"/>
      <c r="G89" s="143"/>
    </row>
    <row r="90" spans="1:7" outlineLevel="1" x14ac:dyDescent="0.25">
      <c r="A90" s="143" t="s">
        <v>596</v>
      </c>
      <c r="B90" s="160"/>
      <c r="C90" s="177"/>
      <c r="D90" s="177"/>
      <c r="E90" s="177"/>
      <c r="F90" s="177"/>
      <c r="G90" s="143"/>
    </row>
    <row r="91" spans="1:7" outlineLevel="1" x14ac:dyDescent="0.25">
      <c r="A91" s="143" t="s">
        <v>597</v>
      </c>
      <c r="B91" s="160"/>
      <c r="C91" s="177"/>
      <c r="D91" s="177"/>
      <c r="E91" s="177"/>
      <c r="F91" s="177"/>
      <c r="G91" s="143"/>
    </row>
    <row r="92" spans="1:7" outlineLevel="1" x14ac:dyDescent="0.25">
      <c r="A92" s="143" t="s">
        <v>598</v>
      </c>
      <c r="B92" s="160"/>
      <c r="C92" s="177"/>
      <c r="D92" s="177"/>
      <c r="E92" s="177"/>
      <c r="F92" s="177"/>
      <c r="G92" s="143"/>
    </row>
    <row r="93" spans="1:7" outlineLevel="1" x14ac:dyDescent="0.25">
      <c r="A93" s="143" t="s">
        <v>599</v>
      </c>
      <c r="B93" s="160"/>
      <c r="C93" s="177"/>
      <c r="D93" s="177"/>
      <c r="E93" s="177"/>
      <c r="F93" s="177"/>
      <c r="G93" s="143"/>
    </row>
    <row r="94" spans="1:7" outlineLevel="1" x14ac:dyDescent="0.25">
      <c r="A94" s="143" t="s">
        <v>600</v>
      </c>
      <c r="B94" s="160"/>
      <c r="C94" s="177"/>
      <c r="D94" s="177"/>
      <c r="E94" s="177"/>
      <c r="F94" s="177"/>
      <c r="G94" s="143"/>
    </row>
    <row r="95" spans="1:7" outlineLevel="1" x14ac:dyDescent="0.25">
      <c r="A95" s="143" t="s">
        <v>601</v>
      </c>
      <c r="B95" s="160"/>
      <c r="C95" s="177"/>
      <c r="D95" s="177"/>
      <c r="E95" s="177"/>
      <c r="F95" s="177"/>
      <c r="G95" s="143"/>
    </row>
    <row r="96" spans="1:7" outlineLevel="1" x14ac:dyDescent="0.25">
      <c r="A96" s="143" t="s">
        <v>602</v>
      </c>
      <c r="B96" s="160"/>
      <c r="C96" s="177"/>
      <c r="D96" s="177"/>
      <c r="E96" s="177"/>
      <c r="F96" s="177"/>
      <c r="G96" s="143"/>
    </row>
    <row r="97" spans="1:7" outlineLevel="1" x14ac:dyDescent="0.25">
      <c r="A97" s="143" t="s">
        <v>603</v>
      </c>
      <c r="B97" s="160"/>
      <c r="C97" s="177"/>
      <c r="D97" s="177"/>
      <c r="E97" s="177"/>
      <c r="F97" s="177"/>
      <c r="G97" s="143"/>
    </row>
    <row r="98" spans="1:7" ht="15" customHeight="1" x14ac:dyDescent="0.25">
      <c r="A98" s="154"/>
      <c r="B98" s="190" t="s">
        <v>1216</v>
      </c>
      <c r="C98" s="154" t="s">
        <v>512</v>
      </c>
      <c r="D98" s="154" t="s">
        <v>513</v>
      </c>
      <c r="E98" s="161"/>
      <c r="F98" s="156" t="s">
        <v>480</v>
      </c>
      <c r="G98" s="156"/>
    </row>
    <row r="99" spans="1:7" x14ac:dyDescent="0.25">
      <c r="A99" s="143" t="s">
        <v>604</v>
      </c>
      <c r="B99" s="164" t="s">
        <v>2809</v>
      </c>
      <c r="C99" s="177">
        <v>0.10299999999999999</v>
      </c>
      <c r="D99" s="177"/>
      <c r="E99" s="177"/>
      <c r="F99" s="266">
        <v>0.10299999999999999</v>
      </c>
      <c r="G99" s="143"/>
    </row>
    <row r="100" spans="1:7" x14ac:dyDescent="0.25">
      <c r="A100" s="143" t="s">
        <v>605</v>
      </c>
      <c r="B100" s="164" t="s">
        <v>2820</v>
      </c>
      <c r="C100" s="177">
        <v>7.0000000000000001E-3</v>
      </c>
      <c r="D100" s="177"/>
      <c r="E100" s="177"/>
      <c r="F100" s="266">
        <v>7.0000000000000001E-3</v>
      </c>
      <c r="G100" s="143"/>
    </row>
    <row r="101" spans="1:7" x14ac:dyDescent="0.25">
      <c r="A101" s="143" t="s">
        <v>606</v>
      </c>
      <c r="B101" s="164" t="s">
        <v>2821</v>
      </c>
      <c r="C101" s="177">
        <v>4.0000000000000001E-3</v>
      </c>
      <c r="D101" s="177"/>
      <c r="E101" s="177"/>
      <c r="F101" s="266">
        <v>4.0000000000000001E-3</v>
      </c>
      <c r="G101" s="143"/>
    </row>
    <row r="102" spans="1:7" x14ac:dyDescent="0.25">
      <c r="A102" s="143" t="s">
        <v>607</v>
      </c>
      <c r="B102" s="164" t="s">
        <v>2822</v>
      </c>
      <c r="C102" s="177">
        <v>4.0000000000000001E-3</v>
      </c>
      <c r="D102" s="177"/>
      <c r="E102" s="177"/>
      <c r="F102" s="266">
        <v>4.0000000000000001E-3</v>
      </c>
      <c r="G102" s="143"/>
    </row>
    <row r="103" spans="1:7" x14ac:dyDescent="0.25">
      <c r="A103" s="143" t="s">
        <v>608</v>
      </c>
      <c r="B103" s="164" t="s">
        <v>2823</v>
      </c>
      <c r="C103" s="177">
        <v>1.6E-2</v>
      </c>
      <c r="D103" s="177"/>
      <c r="E103" s="177"/>
      <c r="F103" s="266">
        <v>1.6E-2</v>
      </c>
      <c r="G103" s="143"/>
    </row>
    <row r="104" spans="1:7" x14ac:dyDescent="0.25">
      <c r="A104" s="143" t="s">
        <v>609</v>
      </c>
      <c r="B104" s="164" t="s">
        <v>2814</v>
      </c>
      <c r="C104" s="177">
        <v>1.7000000000000001E-2</v>
      </c>
      <c r="D104" s="177"/>
      <c r="E104" s="177"/>
      <c r="F104" s="266">
        <v>1.7000000000000001E-2</v>
      </c>
      <c r="G104" s="143"/>
    </row>
    <row r="105" spans="1:7" x14ac:dyDescent="0.25">
      <c r="A105" s="143" t="s">
        <v>610</v>
      </c>
      <c r="B105" s="164" t="s">
        <v>2824</v>
      </c>
      <c r="C105" s="177">
        <v>2E-3</v>
      </c>
      <c r="D105" s="177"/>
      <c r="E105" s="177"/>
      <c r="F105" s="266">
        <v>2E-3</v>
      </c>
      <c r="G105" s="143"/>
    </row>
    <row r="106" spans="1:7" x14ac:dyDescent="0.25">
      <c r="A106" s="143" t="s">
        <v>611</v>
      </c>
      <c r="B106" s="164" t="s">
        <v>2808</v>
      </c>
      <c r="C106" s="177">
        <v>0.27200000000000002</v>
      </c>
      <c r="D106" s="177"/>
      <c r="E106" s="177"/>
      <c r="F106" s="266">
        <v>0.27200000000000002</v>
      </c>
      <c r="G106" s="143"/>
    </row>
    <row r="107" spans="1:7" x14ac:dyDescent="0.25">
      <c r="A107" s="143" t="s">
        <v>612</v>
      </c>
      <c r="B107" s="164" t="s">
        <v>2825</v>
      </c>
      <c r="C107" s="177">
        <v>3.0000000000000001E-3</v>
      </c>
      <c r="D107" s="177"/>
      <c r="E107" s="177"/>
      <c r="F107" s="266">
        <v>3.0000000000000001E-3</v>
      </c>
      <c r="G107" s="143"/>
    </row>
    <row r="108" spans="1:7" x14ac:dyDescent="0.25">
      <c r="A108" s="143" t="s">
        <v>613</v>
      </c>
      <c r="B108" s="164" t="s">
        <v>2813</v>
      </c>
      <c r="C108" s="177">
        <v>5.0999999999999997E-2</v>
      </c>
      <c r="D108" s="177"/>
      <c r="E108" s="177"/>
      <c r="F108" s="266">
        <v>5.0999999999999997E-2</v>
      </c>
      <c r="G108" s="143"/>
    </row>
    <row r="109" spans="1:7" x14ac:dyDescent="0.25">
      <c r="A109" s="143" t="s">
        <v>614</v>
      </c>
      <c r="B109" s="164" t="s">
        <v>2812</v>
      </c>
      <c r="C109" s="177">
        <v>0.13400000000000001</v>
      </c>
      <c r="D109" s="177"/>
      <c r="E109" s="177"/>
      <c r="F109" s="266">
        <v>0.13400000000000001</v>
      </c>
      <c r="G109" s="143"/>
    </row>
    <row r="110" spans="1:7" x14ac:dyDescent="0.25">
      <c r="A110" s="143" t="s">
        <v>615</v>
      </c>
      <c r="B110" s="164" t="s">
        <v>2811</v>
      </c>
      <c r="C110" s="177">
        <v>0.28999999999999998</v>
      </c>
      <c r="D110" s="177"/>
      <c r="E110" s="177"/>
      <c r="F110" s="266">
        <v>0.28999999999999998</v>
      </c>
      <c r="G110" s="143"/>
    </row>
    <row r="111" spans="1:7" x14ac:dyDescent="0.25">
      <c r="A111" s="143" t="s">
        <v>616</v>
      </c>
      <c r="B111" s="164" t="s">
        <v>2810</v>
      </c>
      <c r="C111" s="177">
        <v>9.5000000000000001E-2</v>
      </c>
      <c r="D111" s="177"/>
      <c r="E111" s="177"/>
      <c r="F111" s="266">
        <v>9.5000000000000001E-2</v>
      </c>
      <c r="G111" s="143"/>
    </row>
    <row r="112" spans="1:7" x14ac:dyDescent="0.25">
      <c r="A112" s="143" t="s">
        <v>617</v>
      </c>
      <c r="B112" s="164" t="s">
        <v>2826</v>
      </c>
      <c r="C112" s="177">
        <v>2E-3</v>
      </c>
      <c r="D112" s="177"/>
      <c r="E112" s="177"/>
      <c r="F112" s="266">
        <v>2E-3</v>
      </c>
      <c r="G112" s="143"/>
    </row>
    <row r="113" spans="1:7" x14ac:dyDescent="0.25">
      <c r="A113" s="143" t="s">
        <v>618</v>
      </c>
      <c r="B113" s="164"/>
      <c r="C113" s="177"/>
      <c r="D113" s="177"/>
      <c r="E113" s="177"/>
      <c r="F113" s="177"/>
      <c r="G113" s="143"/>
    </row>
    <row r="114" spans="1:7" x14ac:dyDescent="0.25">
      <c r="A114" s="143" t="s">
        <v>619</v>
      </c>
      <c r="B114" s="164"/>
      <c r="C114" s="177"/>
      <c r="D114" s="177"/>
      <c r="E114" s="177"/>
      <c r="F114" s="177"/>
      <c r="G114" s="143"/>
    </row>
    <row r="115" spans="1:7" x14ac:dyDescent="0.25">
      <c r="A115" s="143" t="s">
        <v>620</v>
      </c>
      <c r="B115" s="164"/>
      <c r="C115" s="177"/>
      <c r="D115" s="177"/>
      <c r="E115" s="177"/>
      <c r="F115" s="177"/>
      <c r="G115" s="143"/>
    </row>
    <row r="116" spans="1:7" x14ac:dyDescent="0.25">
      <c r="A116" s="143" t="s">
        <v>621</v>
      </c>
      <c r="B116" s="164"/>
      <c r="C116" s="177"/>
      <c r="D116" s="177"/>
      <c r="E116" s="177"/>
      <c r="F116" s="177"/>
      <c r="G116" s="143"/>
    </row>
    <row r="117" spans="1:7" x14ac:dyDescent="0.25">
      <c r="A117" s="143" t="s">
        <v>622</v>
      </c>
      <c r="B117" s="164"/>
      <c r="C117" s="177"/>
      <c r="D117" s="177"/>
      <c r="E117" s="177"/>
      <c r="F117" s="177"/>
      <c r="G117" s="143"/>
    </row>
    <row r="118" spans="1:7" x14ac:dyDescent="0.25">
      <c r="A118" s="143" t="s">
        <v>623</v>
      </c>
      <c r="B118" s="164"/>
      <c r="C118" s="177"/>
      <c r="D118" s="177"/>
      <c r="E118" s="177"/>
      <c r="F118" s="177"/>
      <c r="G118" s="143"/>
    </row>
    <row r="119" spans="1:7" x14ac:dyDescent="0.25">
      <c r="A119" s="143" t="s">
        <v>624</v>
      </c>
      <c r="B119" s="164"/>
      <c r="C119" s="177"/>
      <c r="D119" s="177"/>
      <c r="E119" s="177"/>
      <c r="F119" s="177"/>
      <c r="G119" s="143"/>
    </row>
    <row r="120" spans="1:7" x14ac:dyDescent="0.25">
      <c r="A120" s="143" t="s">
        <v>625</v>
      </c>
      <c r="B120" s="164"/>
      <c r="C120" s="177"/>
      <c r="D120" s="177"/>
      <c r="E120" s="177"/>
      <c r="F120" s="177"/>
      <c r="G120" s="143"/>
    </row>
    <row r="121" spans="1:7" x14ac:dyDescent="0.25">
      <c r="A121" s="143" t="s">
        <v>626</v>
      </c>
      <c r="B121" s="164"/>
      <c r="C121" s="177"/>
      <c r="D121" s="177"/>
      <c r="E121" s="177"/>
      <c r="F121" s="177"/>
      <c r="G121" s="143"/>
    </row>
    <row r="122" spans="1:7" x14ac:dyDescent="0.25">
      <c r="A122" s="143" t="s">
        <v>627</v>
      </c>
      <c r="B122" s="164"/>
      <c r="C122" s="177"/>
      <c r="D122" s="177"/>
      <c r="E122" s="177"/>
      <c r="F122" s="177"/>
      <c r="G122" s="143"/>
    </row>
    <row r="123" spans="1:7" x14ac:dyDescent="0.25">
      <c r="A123" s="143" t="s">
        <v>628</v>
      </c>
      <c r="B123" s="164"/>
      <c r="C123" s="177"/>
      <c r="D123" s="177"/>
      <c r="E123" s="177"/>
      <c r="F123" s="177"/>
      <c r="G123" s="143"/>
    </row>
    <row r="124" spans="1:7" x14ac:dyDescent="0.25">
      <c r="A124" s="143" t="s">
        <v>629</v>
      </c>
      <c r="B124" s="164"/>
      <c r="C124" s="177"/>
      <c r="D124" s="177"/>
      <c r="E124" s="177"/>
      <c r="F124" s="177"/>
      <c r="G124" s="143"/>
    </row>
    <row r="125" spans="1:7" x14ac:dyDescent="0.25">
      <c r="A125" s="143" t="s">
        <v>630</v>
      </c>
      <c r="B125" s="164"/>
      <c r="C125" s="177"/>
      <c r="D125" s="177"/>
      <c r="E125" s="177"/>
      <c r="F125" s="177"/>
      <c r="G125" s="143"/>
    </row>
    <row r="126" spans="1:7" x14ac:dyDescent="0.25">
      <c r="A126" s="143" t="s">
        <v>631</v>
      </c>
      <c r="B126" s="164"/>
      <c r="C126" s="177"/>
      <c r="D126" s="177"/>
      <c r="E126" s="177"/>
      <c r="F126" s="177"/>
      <c r="G126" s="143"/>
    </row>
    <row r="127" spans="1:7" x14ac:dyDescent="0.25">
      <c r="A127" s="143" t="s">
        <v>632</v>
      </c>
      <c r="B127" s="164"/>
      <c r="C127" s="177"/>
      <c r="D127" s="177"/>
      <c r="E127" s="177"/>
      <c r="F127" s="177"/>
      <c r="G127" s="143"/>
    </row>
    <row r="128" spans="1:7" x14ac:dyDescent="0.25">
      <c r="A128" s="143" t="s">
        <v>633</v>
      </c>
      <c r="B128" s="164"/>
      <c r="C128" s="177"/>
      <c r="D128" s="177"/>
      <c r="E128" s="177"/>
      <c r="F128" s="177"/>
      <c r="G128" s="143"/>
    </row>
    <row r="129" spans="1:7" x14ac:dyDescent="0.25">
      <c r="A129" s="143" t="s">
        <v>634</v>
      </c>
      <c r="B129" s="164"/>
      <c r="C129" s="177"/>
      <c r="D129" s="177"/>
      <c r="E129" s="177"/>
      <c r="F129" s="177"/>
      <c r="G129" s="143"/>
    </row>
    <row r="130" spans="1:7" x14ac:dyDescent="0.25">
      <c r="A130" s="143" t="s">
        <v>1179</v>
      </c>
      <c r="B130" s="164"/>
      <c r="C130" s="177"/>
      <c r="D130" s="177"/>
      <c r="E130" s="177"/>
      <c r="F130" s="177"/>
      <c r="G130" s="143"/>
    </row>
    <row r="131" spans="1:7" x14ac:dyDescent="0.25">
      <c r="A131" s="143" t="s">
        <v>1180</v>
      </c>
      <c r="B131" s="164"/>
      <c r="C131" s="177"/>
      <c r="D131" s="177"/>
      <c r="E131" s="177"/>
      <c r="F131" s="177"/>
      <c r="G131" s="143"/>
    </row>
    <row r="132" spans="1:7" x14ac:dyDescent="0.25">
      <c r="A132" s="143" t="s">
        <v>1181</v>
      </c>
      <c r="B132" s="164"/>
      <c r="C132" s="177"/>
      <c r="D132" s="177"/>
      <c r="E132" s="177"/>
      <c r="F132" s="177"/>
      <c r="G132" s="143"/>
    </row>
    <row r="133" spans="1:7" x14ac:dyDescent="0.25">
      <c r="A133" s="143" t="s">
        <v>1182</v>
      </c>
      <c r="B133" s="164"/>
      <c r="C133" s="177"/>
      <c r="D133" s="177"/>
      <c r="E133" s="177"/>
      <c r="F133" s="177"/>
      <c r="G133" s="143"/>
    </row>
    <row r="134" spans="1:7" x14ac:dyDescent="0.25">
      <c r="A134" s="143" t="s">
        <v>1183</v>
      </c>
      <c r="B134" s="164"/>
      <c r="C134" s="177"/>
      <c r="D134" s="177"/>
      <c r="E134" s="177"/>
      <c r="F134" s="177"/>
      <c r="G134" s="143"/>
    </row>
    <row r="135" spans="1:7" x14ac:dyDescent="0.25">
      <c r="A135" s="143" t="s">
        <v>1184</v>
      </c>
      <c r="B135" s="164"/>
      <c r="C135" s="177"/>
      <c r="D135" s="177"/>
      <c r="E135" s="177"/>
      <c r="F135" s="177"/>
      <c r="G135" s="143"/>
    </row>
    <row r="136" spans="1:7" x14ac:dyDescent="0.25">
      <c r="A136" s="143" t="s">
        <v>1185</v>
      </c>
      <c r="B136" s="164"/>
      <c r="C136" s="177"/>
      <c r="D136" s="177"/>
      <c r="E136" s="177"/>
      <c r="F136" s="177"/>
      <c r="G136" s="143"/>
    </row>
    <row r="137" spans="1:7" x14ac:dyDescent="0.25">
      <c r="A137" s="143" t="s">
        <v>1186</v>
      </c>
      <c r="B137" s="164"/>
      <c r="C137" s="177"/>
      <c r="D137" s="177"/>
      <c r="E137" s="177"/>
      <c r="F137" s="177"/>
      <c r="G137" s="143"/>
    </row>
    <row r="138" spans="1:7" x14ac:dyDescent="0.25">
      <c r="A138" s="143" t="s">
        <v>1187</v>
      </c>
      <c r="B138" s="164"/>
      <c r="C138" s="177"/>
      <c r="D138" s="177"/>
      <c r="E138" s="177"/>
      <c r="F138" s="177"/>
      <c r="G138" s="143"/>
    </row>
    <row r="139" spans="1:7" x14ac:dyDescent="0.25">
      <c r="A139" s="143" t="s">
        <v>1188</v>
      </c>
      <c r="B139" s="164"/>
      <c r="C139" s="177"/>
      <c r="D139" s="177"/>
      <c r="E139" s="177"/>
      <c r="F139" s="177"/>
      <c r="G139" s="143"/>
    </row>
    <row r="140" spans="1:7" x14ac:dyDescent="0.25">
      <c r="A140" s="143" t="s">
        <v>1189</v>
      </c>
      <c r="B140" s="164"/>
      <c r="C140" s="177"/>
      <c r="D140" s="177"/>
      <c r="E140" s="177"/>
      <c r="F140" s="177"/>
      <c r="G140" s="143"/>
    </row>
    <row r="141" spans="1:7" x14ac:dyDescent="0.25">
      <c r="A141" s="143" t="s">
        <v>1190</v>
      </c>
      <c r="B141" s="164"/>
      <c r="C141" s="177"/>
      <c r="D141" s="177"/>
      <c r="E141" s="177"/>
      <c r="F141" s="177"/>
      <c r="G141" s="143"/>
    </row>
    <row r="142" spans="1:7" x14ac:dyDescent="0.25">
      <c r="A142" s="143" t="s">
        <v>1191</v>
      </c>
      <c r="B142" s="164"/>
      <c r="C142" s="177"/>
      <c r="D142" s="177"/>
      <c r="E142" s="177"/>
      <c r="F142" s="177"/>
      <c r="G142" s="143"/>
    </row>
    <row r="143" spans="1:7" x14ac:dyDescent="0.25">
      <c r="A143" s="143" t="s">
        <v>1192</v>
      </c>
      <c r="B143" s="164"/>
      <c r="C143" s="177"/>
      <c r="D143" s="177"/>
      <c r="E143" s="177"/>
      <c r="F143" s="177"/>
      <c r="G143" s="143"/>
    </row>
    <row r="144" spans="1:7" x14ac:dyDescent="0.25">
      <c r="A144" s="143" t="s">
        <v>1193</v>
      </c>
      <c r="B144" s="164"/>
      <c r="C144" s="177"/>
      <c r="D144" s="177"/>
      <c r="E144" s="177"/>
      <c r="F144" s="177"/>
      <c r="G144" s="143"/>
    </row>
    <row r="145" spans="1:7" x14ac:dyDescent="0.25">
      <c r="A145" s="143" t="s">
        <v>1194</v>
      </c>
      <c r="B145" s="164"/>
      <c r="C145" s="177"/>
      <c r="D145" s="177"/>
      <c r="E145" s="177"/>
      <c r="F145" s="177"/>
      <c r="G145" s="143"/>
    </row>
    <row r="146" spans="1:7" x14ac:dyDescent="0.25">
      <c r="A146" s="143" t="s">
        <v>1195</v>
      </c>
      <c r="B146" s="164"/>
      <c r="C146" s="177"/>
      <c r="D146" s="177"/>
      <c r="E146" s="177"/>
      <c r="F146" s="177"/>
      <c r="G146" s="143"/>
    </row>
    <row r="147" spans="1:7" x14ac:dyDescent="0.25">
      <c r="A147" s="143" t="s">
        <v>1196</v>
      </c>
      <c r="B147" s="164"/>
      <c r="C147" s="177"/>
      <c r="D147" s="177"/>
      <c r="E147" s="177"/>
      <c r="F147" s="177"/>
      <c r="G147" s="143"/>
    </row>
    <row r="148" spans="1:7" x14ac:dyDescent="0.25">
      <c r="A148" s="143" t="s">
        <v>1197</v>
      </c>
      <c r="B148" s="164"/>
      <c r="C148" s="177"/>
      <c r="D148" s="177"/>
      <c r="E148" s="177"/>
      <c r="F148" s="177"/>
      <c r="G148" s="143"/>
    </row>
    <row r="149" spans="1:7" ht="15" customHeight="1" x14ac:dyDescent="0.25">
      <c r="A149" s="154"/>
      <c r="B149" s="155" t="s">
        <v>635</v>
      </c>
      <c r="C149" s="154" t="s">
        <v>512</v>
      </c>
      <c r="D149" s="154" t="s">
        <v>513</v>
      </c>
      <c r="E149" s="161"/>
      <c r="F149" s="156" t="s">
        <v>480</v>
      </c>
      <c r="G149" s="156"/>
    </row>
    <row r="150" spans="1:7" x14ac:dyDescent="0.25">
      <c r="A150" s="143" t="s">
        <v>636</v>
      </c>
      <c r="B150" s="143" t="s">
        <v>637</v>
      </c>
      <c r="C150" s="177">
        <v>0.12</v>
      </c>
      <c r="D150" s="177"/>
      <c r="E150" s="178"/>
      <c r="F150" s="177">
        <v>0.12</v>
      </c>
    </row>
    <row r="151" spans="1:7" x14ac:dyDescent="0.25">
      <c r="A151" s="143" t="s">
        <v>638</v>
      </c>
      <c r="B151" s="143" t="s">
        <v>639</v>
      </c>
      <c r="C151" s="177">
        <v>0.88</v>
      </c>
      <c r="D151" s="177"/>
      <c r="E151" s="178"/>
      <c r="F151" s="177">
        <v>0.88</v>
      </c>
    </row>
    <row r="152" spans="1:7" x14ac:dyDescent="0.25">
      <c r="A152" s="143" t="s">
        <v>640</v>
      </c>
      <c r="B152" s="143" t="s">
        <v>144</v>
      </c>
      <c r="C152" s="177">
        <v>0</v>
      </c>
      <c r="D152" s="177"/>
      <c r="E152" s="178"/>
      <c r="F152" s="177">
        <v>0</v>
      </c>
    </row>
    <row r="153" spans="1:7" outlineLevel="1" x14ac:dyDescent="0.25">
      <c r="A153" s="143" t="s">
        <v>641</v>
      </c>
      <c r="C153" s="177"/>
      <c r="D153" s="177"/>
      <c r="E153" s="178"/>
      <c r="F153" s="177"/>
    </row>
    <row r="154" spans="1:7" outlineLevel="1" x14ac:dyDescent="0.25">
      <c r="A154" s="143" t="s">
        <v>642</v>
      </c>
      <c r="C154" s="177"/>
      <c r="D154" s="177"/>
      <c r="E154" s="178"/>
      <c r="F154" s="177"/>
    </row>
    <row r="155" spans="1:7" outlineLevel="1" x14ac:dyDescent="0.25">
      <c r="A155" s="143" t="s">
        <v>643</v>
      </c>
      <c r="C155" s="177"/>
      <c r="D155" s="177"/>
      <c r="E155" s="178"/>
      <c r="F155" s="177"/>
    </row>
    <row r="156" spans="1:7" outlineLevel="1" x14ac:dyDescent="0.25">
      <c r="A156" s="143" t="s">
        <v>644</v>
      </c>
      <c r="C156" s="177"/>
      <c r="D156" s="177"/>
      <c r="E156" s="178"/>
      <c r="F156" s="177"/>
    </row>
    <row r="157" spans="1:7" outlineLevel="1" x14ac:dyDescent="0.25">
      <c r="A157" s="143" t="s">
        <v>645</v>
      </c>
      <c r="C157" s="177"/>
      <c r="D157" s="177"/>
      <c r="E157" s="178"/>
      <c r="F157" s="177"/>
    </row>
    <row r="158" spans="1:7" outlineLevel="1" x14ac:dyDescent="0.25">
      <c r="A158" s="143" t="s">
        <v>646</v>
      </c>
      <c r="C158" s="177"/>
      <c r="D158" s="177"/>
      <c r="E158" s="178"/>
      <c r="F158" s="177"/>
    </row>
    <row r="159" spans="1:7" ht="15" customHeight="1" x14ac:dyDescent="0.25">
      <c r="A159" s="154"/>
      <c r="B159" s="155" t="s">
        <v>647</v>
      </c>
      <c r="C159" s="154" t="s">
        <v>512</v>
      </c>
      <c r="D159" s="154" t="s">
        <v>513</v>
      </c>
      <c r="E159" s="161"/>
      <c r="F159" s="156" t="s">
        <v>480</v>
      </c>
      <c r="G159" s="156"/>
    </row>
    <row r="160" spans="1:7" x14ac:dyDescent="0.25">
      <c r="A160" s="143" t="s">
        <v>648</v>
      </c>
      <c r="B160" s="143" t="s">
        <v>649</v>
      </c>
      <c r="C160" s="177">
        <v>0.22</v>
      </c>
      <c r="D160" s="177"/>
      <c r="E160" s="178"/>
      <c r="F160" s="177">
        <v>0.22</v>
      </c>
    </row>
    <row r="161" spans="1:7" x14ac:dyDescent="0.25">
      <c r="A161" s="143" t="s">
        <v>650</v>
      </c>
      <c r="B161" s="143" t="s">
        <v>651</v>
      </c>
      <c r="C161" s="177">
        <v>0.77</v>
      </c>
      <c r="D161" s="177"/>
      <c r="E161" s="178"/>
      <c r="F161" s="177">
        <v>0.77</v>
      </c>
    </row>
    <row r="162" spans="1:7" x14ac:dyDescent="0.25">
      <c r="A162" s="143" t="s">
        <v>652</v>
      </c>
      <c r="B162" s="143" t="s">
        <v>144</v>
      </c>
      <c r="C162" s="177">
        <v>0.01</v>
      </c>
      <c r="D162" s="177"/>
      <c r="E162" s="178"/>
      <c r="F162" s="177">
        <v>0.01</v>
      </c>
    </row>
    <row r="163" spans="1:7" outlineLevel="1" x14ac:dyDescent="0.25">
      <c r="A163" s="143" t="s">
        <v>653</v>
      </c>
      <c r="E163" s="138"/>
    </row>
    <row r="164" spans="1:7" outlineLevel="1" x14ac:dyDescent="0.25">
      <c r="A164" s="143" t="s">
        <v>654</v>
      </c>
      <c r="E164" s="138"/>
    </row>
    <row r="165" spans="1:7" outlineLevel="1" x14ac:dyDescent="0.25">
      <c r="A165" s="143" t="s">
        <v>655</v>
      </c>
      <c r="E165" s="138"/>
    </row>
    <row r="166" spans="1:7" outlineLevel="1" x14ac:dyDescent="0.25">
      <c r="A166" s="143" t="s">
        <v>656</v>
      </c>
      <c r="E166" s="138"/>
    </row>
    <row r="167" spans="1:7" outlineLevel="1" x14ac:dyDescent="0.25">
      <c r="A167" s="143" t="s">
        <v>657</v>
      </c>
      <c r="E167" s="138"/>
    </row>
    <row r="168" spans="1:7" outlineLevel="1" x14ac:dyDescent="0.25">
      <c r="A168" s="143" t="s">
        <v>658</v>
      </c>
      <c r="E168" s="138"/>
    </row>
    <row r="169" spans="1:7" ht="15" customHeight="1" x14ac:dyDescent="0.25">
      <c r="A169" s="154"/>
      <c r="B169" s="155" t="s">
        <v>659</v>
      </c>
      <c r="C169" s="154" t="s">
        <v>512</v>
      </c>
      <c r="D169" s="154" t="s">
        <v>513</v>
      </c>
      <c r="E169" s="161"/>
      <c r="F169" s="156" t="s">
        <v>480</v>
      </c>
      <c r="G169" s="156"/>
    </row>
    <row r="170" spans="1:7" x14ac:dyDescent="0.25">
      <c r="A170" s="143" t="s">
        <v>660</v>
      </c>
      <c r="B170" s="165" t="s">
        <v>661</v>
      </c>
      <c r="C170" s="177">
        <v>0.23200000000000001</v>
      </c>
      <c r="D170" s="177"/>
      <c r="E170" s="178"/>
      <c r="F170" s="266">
        <v>0.23200000000000001</v>
      </c>
    </row>
    <row r="171" spans="1:7" x14ac:dyDescent="0.25">
      <c r="A171" s="143" t="s">
        <v>662</v>
      </c>
      <c r="B171" s="165" t="s">
        <v>663</v>
      </c>
      <c r="C171" s="177">
        <v>0.193</v>
      </c>
      <c r="D171" s="177"/>
      <c r="E171" s="178"/>
      <c r="F171" s="266">
        <v>0.193</v>
      </c>
    </row>
    <row r="172" spans="1:7" x14ac:dyDescent="0.25">
      <c r="A172" s="143" t="s">
        <v>664</v>
      </c>
      <c r="B172" s="165" t="s">
        <v>665</v>
      </c>
      <c r="C172" s="177">
        <v>0.16200000000000001</v>
      </c>
      <c r="D172" s="177"/>
      <c r="E172" s="177"/>
      <c r="F172" s="266">
        <v>0.16200000000000001</v>
      </c>
    </row>
    <row r="173" spans="1:7" x14ac:dyDescent="0.25">
      <c r="A173" s="143" t="s">
        <v>666</v>
      </c>
      <c r="B173" s="165" t="s">
        <v>667</v>
      </c>
      <c r="C173" s="177">
        <v>0.16300000000000001</v>
      </c>
      <c r="D173" s="177"/>
      <c r="E173" s="177"/>
      <c r="F173" s="266">
        <v>0.16300000000000001</v>
      </c>
    </row>
    <row r="174" spans="1:7" x14ac:dyDescent="0.25">
      <c r="A174" s="143" t="s">
        <v>668</v>
      </c>
      <c r="B174" s="165" t="s">
        <v>669</v>
      </c>
      <c r="C174" s="177">
        <v>0.25</v>
      </c>
      <c r="D174" s="177"/>
      <c r="E174" s="177"/>
      <c r="F174" s="266">
        <v>0.25</v>
      </c>
    </row>
    <row r="175" spans="1:7" outlineLevel="1" x14ac:dyDescent="0.25">
      <c r="A175" s="143" t="s">
        <v>670</v>
      </c>
      <c r="B175" s="162"/>
      <c r="C175" s="177"/>
      <c r="D175" s="177"/>
      <c r="E175" s="177"/>
      <c r="F175" s="177"/>
    </row>
    <row r="176" spans="1:7" outlineLevel="1" x14ac:dyDescent="0.25">
      <c r="A176" s="143" t="s">
        <v>671</v>
      </c>
      <c r="B176" s="162"/>
      <c r="C176" s="177"/>
      <c r="D176" s="177"/>
      <c r="E176" s="177"/>
      <c r="F176" s="177"/>
    </row>
    <row r="177" spans="1:7" outlineLevel="1" x14ac:dyDescent="0.25">
      <c r="A177" s="143" t="s">
        <v>672</v>
      </c>
      <c r="B177" s="165"/>
      <c r="C177" s="177"/>
      <c r="D177" s="177"/>
      <c r="E177" s="177"/>
      <c r="F177" s="177"/>
    </row>
    <row r="178" spans="1:7" outlineLevel="1" x14ac:dyDescent="0.25">
      <c r="A178" s="143" t="s">
        <v>673</v>
      </c>
      <c r="B178" s="165"/>
      <c r="C178" s="177"/>
      <c r="D178" s="177"/>
      <c r="E178" s="177"/>
      <c r="F178" s="177"/>
    </row>
    <row r="179" spans="1:7" ht="15" customHeight="1" x14ac:dyDescent="0.25">
      <c r="A179" s="154"/>
      <c r="B179" s="155" t="s">
        <v>674</v>
      </c>
      <c r="C179" s="154" t="s">
        <v>512</v>
      </c>
      <c r="D179" s="154" t="s">
        <v>513</v>
      </c>
      <c r="E179" s="161"/>
      <c r="F179" s="156" t="s">
        <v>480</v>
      </c>
      <c r="G179" s="156"/>
    </row>
    <row r="180" spans="1:7" x14ac:dyDescent="0.25">
      <c r="A180" s="143" t="s">
        <v>675</v>
      </c>
      <c r="B180" s="143" t="s">
        <v>676</v>
      </c>
      <c r="C180" s="177">
        <v>0</v>
      </c>
      <c r="D180" s="177">
        <v>0</v>
      </c>
      <c r="E180" s="178"/>
      <c r="F180" s="177">
        <v>0</v>
      </c>
    </row>
    <row r="181" spans="1:7" outlineLevel="1" x14ac:dyDescent="0.25">
      <c r="A181" s="143" t="s">
        <v>677</v>
      </c>
      <c r="B181" s="166"/>
      <c r="C181" s="177"/>
      <c r="D181" s="177"/>
      <c r="E181" s="178"/>
      <c r="F181" s="177"/>
    </row>
    <row r="182" spans="1:7" outlineLevel="1" x14ac:dyDescent="0.25">
      <c r="A182" s="143" t="s">
        <v>678</v>
      </c>
      <c r="B182" s="166"/>
      <c r="C182" s="177"/>
      <c r="D182" s="177"/>
      <c r="E182" s="178"/>
      <c r="F182" s="177"/>
    </row>
    <row r="183" spans="1:7" outlineLevel="1" x14ac:dyDescent="0.25">
      <c r="A183" s="143" t="s">
        <v>679</v>
      </c>
      <c r="B183" s="166"/>
      <c r="C183" s="177"/>
      <c r="D183" s="177"/>
      <c r="E183" s="178"/>
      <c r="F183" s="177"/>
    </row>
    <row r="184" spans="1:7" outlineLevel="1" x14ac:dyDescent="0.25">
      <c r="A184" s="143" t="s">
        <v>680</v>
      </c>
      <c r="B184" s="166"/>
      <c r="C184" s="177"/>
      <c r="D184" s="177"/>
      <c r="E184" s="178"/>
      <c r="F184" s="177"/>
    </row>
    <row r="185" spans="1:7" ht="18.75" x14ac:dyDescent="0.25">
      <c r="A185" s="167"/>
      <c r="B185" s="168" t="s">
        <v>477</v>
      </c>
      <c r="C185" s="167"/>
      <c r="D185" s="167"/>
      <c r="E185" s="167"/>
      <c r="F185" s="169"/>
      <c r="G185" s="169"/>
    </row>
    <row r="186" spans="1:7" ht="15" customHeight="1" x14ac:dyDescent="0.25">
      <c r="A186" s="154"/>
      <c r="B186" s="155" t="s">
        <v>681</v>
      </c>
      <c r="C186" s="154" t="s">
        <v>682</v>
      </c>
      <c r="D186" s="154" t="s">
        <v>683</v>
      </c>
      <c r="E186" s="161"/>
      <c r="F186" s="154" t="s">
        <v>512</v>
      </c>
      <c r="G186" s="154" t="s">
        <v>684</v>
      </c>
    </row>
    <row r="187" spans="1:7" x14ac:dyDescent="0.25">
      <c r="A187" s="143" t="s">
        <v>685</v>
      </c>
      <c r="B187" s="164" t="s">
        <v>686</v>
      </c>
      <c r="C187" s="205">
        <v>1623.8743973812664</v>
      </c>
      <c r="E187" s="170"/>
      <c r="F187" s="171"/>
      <c r="G187" s="171"/>
    </row>
    <row r="188" spans="1:7" x14ac:dyDescent="0.25">
      <c r="A188" s="170"/>
      <c r="B188" s="172"/>
      <c r="C188" s="170"/>
      <c r="D188" s="170"/>
      <c r="E188" s="170"/>
      <c r="F188" s="171"/>
      <c r="G188" s="171"/>
    </row>
    <row r="189" spans="1:7" x14ac:dyDescent="0.25">
      <c r="B189" s="164" t="s">
        <v>687</v>
      </c>
      <c r="C189" s="170"/>
      <c r="D189" s="170"/>
      <c r="E189" s="170"/>
      <c r="F189" s="171"/>
      <c r="G189" s="171"/>
    </row>
    <row r="190" spans="1:7" x14ac:dyDescent="0.25">
      <c r="A190" s="143" t="s">
        <v>688</v>
      </c>
      <c r="B190" s="164" t="s">
        <v>2495</v>
      </c>
      <c r="C190" s="205">
        <v>27795</v>
      </c>
      <c r="D190" s="208">
        <v>39453</v>
      </c>
      <c r="E190" s="170"/>
      <c r="F190" s="204">
        <f>IF($C$214=0,"",IF(C190="[for completion]","",IF(C190="","",C190/$C$214)))</f>
        <v>0.23389967433288733</v>
      </c>
      <c r="G190" s="204">
        <f>IF($D$214=0,"",IF(D190="[for completion]","",IF(D190="","",D190/$D$214)))</f>
        <v>0.539130078301152</v>
      </c>
    </row>
    <row r="191" spans="1:7" x14ac:dyDescent="0.25">
      <c r="A191" s="143" t="s">
        <v>689</v>
      </c>
      <c r="B191" s="164" t="s">
        <v>2496</v>
      </c>
      <c r="C191" s="205">
        <v>64821</v>
      </c>
      <c r="D191" s="208">
        <v>28477</v>
      </c>
      <c r="E191" s="170"/>
      <c r="F191" s="204">
        <f t="shared" ref="F191:F213" si="1">IF($C$214=0,"",IF(C191="[for completion]","",IF(C191="","",C191/$C$214)))</f>
        <v>0.5454797909671556</v>
      </c>
      <c r="G191" s="204">
        <f t="shared" ref="G191:G213" si="2">IF($D$214=0,"",IF(D191="[for completion]","",IF(D191="","",D191/$D$214)))</f>
        <v>0.38914169365528362</v>
      </c>
    </row>
    <row r="192" spans="1:7" x14ac:dyDescent="0.25">
      <c r="A192" s="143" t="s">
        <v>690</v>
      </c>
      <c r="B192" s="164" t="s">
        <v>2497</v>
      </c>
      <c r="C192" s="205">
        <v>25683</v>
      </c>
      <c r="D192" s="208">
        <v>5226</v>
      </c>
      <c r="E192" s="170"/>
      <c r="F192" s="204">
        <f t="shared" si="1"/>
        <v>0.2161268334553533</v>
      </c>
      <c r="G192" s="204">
        <f t="shared" si="2"/>
        <v>7.1413930225884478E-2</v>
      </c>
    </row>
    <row r="193" spans="1:7" x14ac:dyDescent="0.25">
      <c r="A193" s="143" t="s">
        <v>691</v>
      </c>
      <c r="B193" s="164" t="s">
        <v>2498</v>
      </c>
      <c r="C193" s="205">
        <v>439</v>
      </c>
      <c r="D193" s="208">
        <v>21</v>
      </c>
      <c r="E193" s="170"/>
      <c r="F193" s="204">
        <f t="shared" si="1"/>
        <v>3.6942600119495425E-3</v>
      </c>
      <c r="G193" s="204">
        <f t="shared" si="2"/>
        <v>2.8696757266428893E-4</v>
      </c>
    </row>
    <row r="194" spans="1:7" x14ac:dyDescent="0.25">
      <c r="A194" s="143" t="s">
        <v>692</v>
      </c>
      <c r="B194" s="164" t="s">
        <v>2499</v>
      </c>
      <c r="C194" s="205">
        <v>95</v>
      </c>
      <c r="D194" s="208">
        <v>2</v>
      </c>
      <c r="E194" s="170"/>
      <c r="F194" s="204">
        <f t="shared" si="1"/>
        <v>7.9944123265422902E-4</v>
      </c>
      <c r="G194" s="204">
        <f t="shared" si="2"/>
        <v>2.7330245015646567E-5</v>
      </c>
    </row>
    <row r="195" spans="1:7" x14ac:dyDescent="0.25">
      <c r="A195" s="143" t="s">
        <v>693</v>
      </c>
      <c r="B195" s="164" t="s">
        <v>2500</v>
      </c>
      <c r="C195" s="205">
        <v>0</v>
      </c>
      <c r="D195" s="208">
        <v>0</v>
      </c>
      <c r="E195" s="170"/>
      <c r="F195" s="204">
        <f t="shared" si="1"/>
        <v>0</v>
      </c>
      <c r="G195" s="204">
        <f t="shared" si="2"/>
        <v>0</v>
      </c>
    </row>
    <row r="196" spans="1:7" x14ac:dyDescent="0.25">
      <c r="A196" s="143" t="s">
        <v>694</v>
      </c>
      <c r="B196" s="164"/>
      <c r="C196" s="205"/>
      <c r="D196" s="208"/>
      <c r="E196" s="170"/>
      <c r="F196" s="204" t="str">
        <f t="shared" si="1"/>
        <v/>
      </c>
      <c r="G196" s="204" t="str">
        <f t="shared" si="2"/>
        <v/>
      </c>
    </row>
    <row r="197" spans="1:7" x14ac:dyDescent="0.25">
      <c r="A197" s="143" t="s">
        <v>695</v>
      </c>
      <c r="B197" s="164"/>
      <c r="C197" s="205"/>
      <c r="D197" s="208"/>
      <c r="E197" s="170"/>
      <c r="F197" s="204" t="str">
        <f t="shared" si="1"/>
        <v/>
      </c>
      <c r="G197" s="204" t="str">
        <f t="shared" si="2"/>
        <v/>
      </c>
    </row>
    <row r="198" spans="1:7" x14ac:dyDescent="0.25">
      <c r="A198" s="143" t="s">
        <v>696</v>
      </c>
      <c r="B198" s="164"/>
      <c r="C198" s="205"/>
      <c r="D198" s="208"/>
      <c r="E198" s="170"/>
      <c r="F198" s="204" t="str">
        <f t="shared" si="1"/>
        <v/>
      </c>
      <c r="G198" s="204" t="str">
        <f t="shared" si="2"/>
        <v/>
      </c>
    </row>
    <row r="199" spans="1:7" x14ac:dyDescent="0.25">
      <c r="A199" s="143" t="s">
        <v>697</v>
      </c>
      <c r="B199" s="164"/>
      <c r="C199" s="205"/>
      <c r="D199" s="208"/>
      <c r="E199" s="164"/>
      <c r="F199" s="204" t="str">
        <f t="shared" si="1"/>
        <v/>
      </c>
      <c r="G199" s="204" t="str">
        <f t="shared" si="2"/>
        <v/>
      </c>
    </row>
    <row r="200" spans="1:7" x14ac:dyDescent="0.25">
      <c r="A200" s="143" t="s">
        <v>698</v>
      </c>
      <c r="B200" s="164"/>
      <c r="C200" s="205"/>
      <c r="D200" s="208"/>
      <c r="E200" s="164"/>
      <c r="F200" s="204" t="str">
        <f t="shared" si="1"/>
        <v/>
      </c>
      <c r="G200" s="204" t="str">
        <f t="shared" si="2"/>
        <v/>
      </c>
    </row>
    <row r="201" spans="1:7" x14ac:dyDescent="0.25">
      <c r="A201" s="143" t="s">
        <v>699</v>
      </c>
      <c r="B201" s="164"/>
      <c r="C201" s="205"/>
      <c r="D201" s="208"/>
      <c r="E201" s="164"/>
      <c r="F201" s="204" t="str">
        <f t="shared" si="1"/>
        <v/>
      </c>
      <c r="G201" s="204" t="str">
        <f t="shared" si="2"/>
        <v/>
      </c>
    </row>
    <row r="202" spans="1:7" x14ac:dyDescent="0.25">
      <c r="A202" s="143" t="s">
        <v>700</v>
      </c>
      <c r="B202" s="164"/>
      <c r="C202" s="205"/>
      <c r="D202" s="208"/>
      <c r="E202" s="164"/>
      <c r="F202" s="204" t="str">
        <f t="shared" si="1"/>
        <v/>
      </c>
      <c r="G202" s="204" t="str">
        <f t="shared" si="2"/>
        <v/>
      </c>
    </row>
    <row r="203" spans="1:7" x14ac:dyDescent="0.25">
      <c r="A203" s="143" t="s">
        <v>701</v>
      </c>
      <c r="B203" s="164"/>
      <c r="C203" s="205"/>
      <c r="D203" s="208"/>
      <c r="E203" s="164"/>
      <c r="F203" s="204" t="str">
        <f t="shared" si="1"/>
        <v/>
      </c>
      <c r="G203" s="204" t="str">
        <f t="shared" si="2"/>
        <v/>
      </c>
    </row>
    <row r="204" spans="1:7" x14ac:dyDescent="0.25">
      <c r="A204" s="143" t="s">
        <v>702</v>
      </c>
      <c r="B204" s="164"/>
      <c r="C204" s="205"/>
      <c r="D204" s="208"/>
      <c r="E204" s="164"/>
      <c r="F204" s="204" t="str">
        <f t="shared" si="1"/>
        <v/>
      </c>
      <c r="G204" s="204" t="str">
        <f t="shared" si="2"/>
        <v/>
      </c>
    </row>
    <row r="205" spans="1:7" x14ac:dyDescent="0.25">
      <c r="A205" s="143" t="s">
        <v>703</v>
      </c>
      <c r="B205" s="164"/>
      <c r="C205" s="205"/>
      <c r="D205" s="208"/>
      <c r="F205" s="204" t="str">
        <f t="shared" si="1"/>
        <v/>
      </c>
      <c r="G205" s="204" t="str">
        <f t="shared" si="2"/>
        <v/>
      </c>
    </row>
    <row r="206" spans="1:7" x14ac:dyDescent="0.25">
      <c r="A206" s="143" t="s">
        <v>704</v>
      </c>
      <c r="B206" s="164"/>
      <c r="C206" s="205"/>
      <c r="D206" s="208"/>
      <c r="E206" s="159"/>
      <c r="F206" s="204" t="str">
        <f t="shared" si="1"/>
        <v/>
      </c>
      <c r="G206" s="204" t="str">
        <f t="shared" si="2"/>
        <v/>
      </c>
    </row>
    <row r="207" spans="1:7" x14ac:dyDescent="0.25">
      <c r="A207" s="143" t="s">
        <v>705</v>
      </c>
      <c r="B207" s="164"/>
      <c r="C207" s="205"/>
      <c r="D207" s="208"/>
      <c r="E207" s="159"/>
      <c r="F207" s="204" t="str">
        <f t="shared" si="1"/>
        <v/>
      </c>
      <c r="G207" s="204" t="str">
        <f t="shared" si="2"/>
        <v/>
      </c>
    </row>
    <row r="208" spans="1:7" x14ac:dyDescent="0.25">
      <c r="A208" s="143" t="s">
        <v>706</v>
      </c>
      <c r="B208" s="164"/>
      <c r="C208" s="205"/>
      <c r="D208" s="208"/>
      <c r="E208" s="159"/>
      <c r="F208" s="204" t="str">
        <f t="shared" si="1"/>
        <v/>
      </c>
      <c r="G208" s="204" t="str">
        <f t="shared" si="2"/>
        <v/>
      </c>
    </row>
    <row r="209" spans="1:7" x14ac:dyDescent="0.25">
      <c r="A209" s="143" t="s">
        <v>707</v>
      </c>
      <c r="B209" s="164"/>
      <c r="C209" s="205"/>
      <c r="D209" s="208"/>
      <c r="E209" s="159"/>
      <c r="F209" s="204" t="str">
        <f t="shared" si="1"/>
        <v/>
      </c>
      <c r="G209" s="204" t="str">
        <f t="shared" si="2"/>
        <v/>
      </c>
    </row>
    <row r="210" spans="1:7" x14ac:dyDescent="0.25">
      <c r="A210" s="143" t="s">
        <v>708</v>
      </c>
      <c r="B210" s="164"/>
      <c r="C210" s="205"/>
      <c r="D210" s="208"/>
      <c r="E210" s="159"/>
      <c r="F210" s="204" t="str">
        <f t="shared" si="1"/>
        <v/>
      </c>
      <c r="G210" s="204" t="str">
        <f t="shared" si="2"/>
        <v/>
      </c>
    </row>
    <row r="211" spans="1:7" x14ac:dyDescent="0.25">
      <c r="A211" s="143" t="s">
        <v>709</v>
      </c>
      <c r="B211" s="164"/>
      <c r="C211" s="205"/>
      <c r="D211" s="208"/>
      <c r="E211" s="159"/>
      <c r="F211" s="204" t="str">
        <f t="shared" si="1"/>
        <v/>
      </c>
      <c r="G211" s="204" t="str">
        <f t="shared" si="2"/>
        <v/>
      </c>
    </row>
    <row r="212" spans="1:7" x14ac:dyDescent="0.25">
      <c r="A212" s="143" t="s">
        <v>710</v>
      </c>
      <c r="B212" s="164"/>
      <c r="C212" s="205"/>
      <c r="D212" s="208"/>
      <c r="E212" s="159"/>
      <c r="F212" s="204" t="str">
        <f t="shared" si="1"/>
        <v/>
      </c>
      <c r="G212" s="204" t="str">
        <f t="shared" si="2"/>
        <v/>
      </c>
    </row>
    <row r="213" spans="1:7" x14ac:dyDescent="0.25">
      <c r="A213" s="143" t="s">
        <v>711</v>
      </c>
      <c r="B213" s="164"/>
      <c r="C213" s="205"/>
      <c r="D213" s="208"/>
      <c r="E213" s="159"/>
      <c r="F213" s="204" t="str">
        <f t="shared" si="1"/>
        <v/>
      </c>
      <c r="G213" s="204" t="str">
        <f t="shared" si="2"/>
        <v/>
      </c>
    </row>
    <row r="214" spans="1:7" x14ac:dyDescent="0.25">
      <c r="A214" s="143" t="s">
        <v>712</v>
      </c>
      <c r="B214" s="173" t="s">
        <v>146</v>
      </c>
      <c r="C214" s="211">
        <f>SUM(C190:C213)</f>
        <v>118833</v>
      </c>
      <c r="D214" s="209">
        <f>SUM(D190:D213)</f>
        <v>73179</v>
      </c>
      <c r="E214" s="159"/>
      <c r="F214" s="210">
        <f>SUM(F190:F213)</f>
        <v>1</v>
      </c>
      <c r="G214" s="210">
        <f>SUM(G190:G213)</f>
        <v>1</v>
      </c>
    </row>
    <row r="215" spans="1:7" ht="15" customHeight="1" x14ac:dyDescent="0.25">
      <c r="A215" s="154"/>
      <c r="B215" s="323" t="s">
        <v>713</v>
      </c>
      <c r="C215" s="154" t="s">
        <v>682</v>
      </c>
      <c r="D215" s="154" t="s">
        <v>683</v>
      </c>
      <c r="E215" s="161"/>
      <c r="F215" s="154" t="s">
        <v>512</v>
      </c>
      <c r="G215" s="154" t="s">
        <v>684</v>
      </c>
    </row>
    <row r="216" spans="1:7" x14ac:dyDescent="0.25">
      <c r="A216" s="143" t="s">
        <v>714</v>
      </c>
      <c r="B216" s="143" t="s">
        <v>715</v>
      </c>
      <c r="C216" s="177"/>
      <c r="F216" s="207"/>
      <c r="G216" s="207"/>
    </row>
    <row r="217" spans="1:7" x14ac:dyDescent="0.25">
      <c r="F217" s="207"/>
      <c r="G217" s="207"/>
    </row>
    <row r="218" spans="1:7" x14ac:dyDescent="0.25">
      <c r="B218" s="164" t="s">
        <v>716</v>
      </c>
      <c r="F218" s="207"/>
      <c r="G218" s="207"/>
    </row>
    <row r="219" spans="1:7" x14ac:dyDescent="0.25">
      <c r="A219" s="143" t="s">
        <v>717</v>
      </c>
      <c r="B219" s="143" t="s">
        <v>718</v>
      </c>
      <c r="C219" s="205"/>
      <c r="D219" s="208"/>
      <c r="F219" s="204" t="str">
        <f t="shared" ref="F219:F233" si="3">IF($C$227=0,"",IF(C219="[for completion]","",C219/$C$227))</f>
        <v/>
      </c>
      <c r="G219" s="204" t="str">
        <f t="shared" ref="G219:G233" si="4">IF($D$227=0,"",IF(D219="[for completion]","",D219/$D$227))</f>
        <v/>
      </c>
    </row>
    <row r="220" spans="1:7" x14ac:dyDescent="0.25">
      <c r="A220" s="143" t="s">
        <v>719</v>
      </c>
      <c r="B220" s="143" t="s">
        <v>720</v>
      </c>
      <c r="C220" s="205"/>
      <c r="D220" s="208"/>
      <c r="F220" s="204" t="str">
        <f t="shared" si="3"/>
        <v/>
      </c>
      <c r="G220" s="204" t="str">
        <f t="shared" si="4"/>
        <v/>
      </c>
    </row>
    <row r="221" spans="1:7" x14ac:dyDescent="0.25">
      <c r="A221" s="143" t="s">
        <v>721</v>
      </c>
      <c r="B221" s="143" t="s">
        <v>722</v>
      </c>
      <c r="C221" s="205"/>
      <c r="D221" s="208"/>
      <c r="F221" s="204" t="str">
        <f t="shared" si="3"/>
        <v/>
      </c>
      <c r="G221" s="204" t="str">
        <f t="shared" si="4"/>
        <v/>
      </c>
    </row>
    <row r="222" spans="1:7" x14ac:dyDescent="0.25">
      <c r="A222" s="143" t="s">
        <v>723</v>
      </c>
      <c r="B222" s="143" t="s">
        <v>724</v>
      </c>
      <c r="C222" s="205"/>
      <c r="D222" s="208"/>
      <c r="F222" s="204" t="str">
        <f t="shared" si="3"/>
        <v/>
      </c>
      <c r="G222" s="204" t="str">
        <f t="shared" si="4"/>
        <v/>
      </c>
    </row>
    <row r="223" spans="1:7" x14ac:dyDescent="0.25">
      <c r="A223" s="143" t="s">
        <v>725</v>
      </c>
      <c r="B223" s="143" t="s">
        <v>726</v>
      </c>
      <c r="C223" s="205"/>
      <c r="D223" s="208"/>
      <c r="F223" s="204" t="str">
        <f t="shared" si="3"/>
        <v/>
      </c>
      <c r="G223" s="204" t="str">
        <f t="shared" si="4"/>
        <v/>
      </c>
    </row>
    <row r="224" spans="1:7" x14ac:dyDescent="0.25">
      <c r="A224" s="143" t="s">
        <v>727</v>
      </c>
      <c r="B224" s="143" t="s">
        <v>728</v>
      </c>
      <c r="C224" s="205"/>
      <c r="D224" s="208"/>
      <c r="F224" s="204" t="str">
        <f t="shared" si="3"/>
        <v/>
      </c>
      <c r="G224" s="204" t="str">
        <f t="shared" si="4"/>
        <v/>
      </c>
    </row>
    <row r="225" spans="1:7" x14ac:dyDescent="0.25">
      <c r="A225" s="143" t="s">
        <v>729</v>
      </c>
      <c r="B225" s="143" t="s">
        <v>730</v>
      </c>
      <c r="C225" s="205"/>
      <c r="D225" s="208"/>
      <c r="F225" s="204" t="str">
        <f t="shared" si="3"/>
        <v/>
      </c>
      <c r="G225" s="204" t="str">
        <f t="shared" si="4"/>
        <v/>
      </c>
    </row>
    <row r="226" spans="1:7" x14ac:dyDescent="0.25">
      <c r="A226" s="143" t="s">
        <v>731</v>
      </c>
      <c r="B226" s="143" t="s">
        <v>732</v>
      </c>
      <c r="C226" s="205"/>
      <c r="D226" s="208"/>
      <c r="F226" s="204" t="str">
        <f t="shared" si="3"/>
        <v/>
      </c>
      <c r="G226" s="204" t="str">
        <f t="shared" si="4"/>
        <v/>
      </c>
    </row>
    <row r="227" spans="1:7" x14ac:dyDescent="0.25">
      <c r="A227" s="143" t="s">
        <v>733</v>
      </c>
      <c r="B227" s="173" t="s">
        <v>146</v>
      </c>
      <c r="C227" s="205">
        <f>SUM(C219:C226)</f>
        <v>0</v>
      </c>
      <c r="D227" s="208">
        <f>SUM(D219:D226)</f>
        <v>0</v>
      </c>
      <c r="F227" s="177">
        <f>SUM(F219:F226)</f>
        <v>0</v>
      </c>
      <c r="G227" s="177">
        <f>SUM(G219:G226)</f>
        <v>0</v>
      </c>
    </row>
    <row r="228" spans="1:7" outlineLevel="1" x14ac:dyDescent="0.25">
      <c r="A228" s="143" t="s">
        <v>734</v>
      </c>
      <c r="B228" s="160" t="s">
        <v>735</v>
      </c>
      <c r="C228" s="205"/>
      <c r="D228" s="208"/>
      <c r="F228" s="204" t="str">
        <f t="shared" si="3"/>
        <v/>
      </c>
      <c r="G228" s="204" t="str">
        <f t="shared" si="4"/>
        <v/>
      </c>
    </row>
    <row r="229" spans="1:7" outlineLevel="1" x14ac:dyDescent="0.25">
      <c r="A229" s="143" t="s">
        <v>736</v>
      </c>
      <c r="B229" s="160" t="s">
        <v>737</v>
      </c>
      <c r="C229" s="205"/>
      <c r="D229" s="208"/>
      <c r="F229" s="204" t="str">
        <f t="shared" si="3"/>
        <v/>
      </c>
      <c r="G229" s="204" t="str">
        <f t="shared" si="4"/>
        <v/>
      </c>
    </row>
    <row r="230" spans="1:7" outlineLevel="1" x14ac:dyDescent="0.25">
      <c r="A230" s="143" t="s">
        <v>738</v>
      </c>
      <c r="B230" s="160" t="s">
        <v>739</v>
      </c>
      <c r="C230" s="205"/>
      <c r="D230" s="208"/>
      <c r="F230" s="204" t="str">
        <f t="shared" si="3"/>
        <v/>
      </c>
      <c r="G230" s="204" t="str">
        <f t="shared" si="4"/>
        <v/>
      </c>
    </row>
    <row r="231" spans="1:7" outlineLevel="1" x14ac:dyDescent="0.25">
      <c r="A231" s="143" t="s">
        <v>740</v>
      </c>
      <c r="B231" s="160" t="s">
        <v>741</v>
      </c>
      <c r="C231" s="205"/>
      <c r="D231" s="208"/>
      <c r="F231" s="204" t="str">
        <f t="shared" si="3"/>
        <v/>
      </c>
      <c r="G231" s="204" t="str">
        <f t="shared" si="4"/>
        <v/>
      </c>
    </row>
    <row r="232" spans="1:7" outlineLevel="1" x14ac:dyDescent="0.25">
      <c r="A232" s="143" t="s">
        <v>742</v>
      </c>
      <c r="B232" s="160" t="s">
        <v>743</v>
      </c>
      <c r="C232" s="205"/>
      <c r="D232" s="208"/>
      <c r="F232" s="204" t="str">
        <f t="shared" si="3"/>
        <v/>
      </c>
      <c r="G232" s="204" t="str">
        <f t="shared" si="4"/>
        <v/>
      </c>
    </row>
    <row r="233" spans="1:7" outlineLevel="1" x14ac:dyDescent="0.25">
      <c r="A233" s="143" t="s">
        <v>744</v>
      </c>
      <c r="B233" s="160" t="s">
        <v>745</v>
      </c>
      <c r="C233" s="205"/>
      <c r="D233" s="208"/>
      <c r="F233" s="204" t="str">
        <f t="shared" si="3"/>
        <v/>
      </c>
      <c r="G233" s="204" t="str">
        <f t="shared" si="4"/>
        <v/>
      </c>
    </row>
    <row r="234" spans="1:7" outlineLevel="1" x14ac:dyDescent="0.25">
      <c r="A234" s="143" t="s">
        <v>746</v>
      </c>
      <c r="B234" s="160"/>
      <c r="F234" s="204"/>
      <c r="G234" s="204"/>
    </row>
    <row r="235" spans="1:7" outlineLevel="1" x14ac:dyDescent="0.25">
      <c r="A235" s="143" t="s">
        <v>747</v>
      </c>
      <c r="B235" s="160"/>
      <c r="F235" s="204"/>
      <c r="G235" s="204"/>
    </row>
    <row r="236" spans="1:7" outlineLevel="1" x14ac:dyDescent="0.25">
      <c r="A236" s="143" t="s">
        <v>748</v>
      </c>
      <c r="B236" s="160"/>
      <c r="F236" s="204"/>
      <c r="G236" s="204"/>
    </row>
    <row r="237" spans="1:7" ht="15" customHeight="1" x14ac:dyDescent="0.25">
      <c r="A237" s="154"/>
      <c r="B237" s="323" t="s">
        <v>749</v>
      </c>
      <c r="C237" s="154" t="s">
        <v>682</v>
      </c>
      <c r="D237" s="154" t="s">
        <v>683</v>
      </c>
      <c r="E237" s="161"/>
      <c r="F237" s="154" t="s">
        <v>512</v>
      </c>
      <c r="G237" s="154" t="s">
        <v>684</v>
      </c>
    </row>
    <row r="238" spans="1:7" x14ac:dyDescent="0.25">
      <c r="A238" s="143" t="s">
        <v>750</v>
      </c>
      <c r="B238" s="143" t="s">
        <v>715</v>
      </c>
      <c r="C238" s="177">
        <v>0.56000000000000005</v>
      </c>
      <c r="F238" s="207"/>
      <c r="G238" s="207"/>
    </row>
    <row r="239" spans="1:7" x14ac:dyDescent="0.25">
      <c r="F239" s="207"/>
      <c r="G239" s="207"/>
    </row>
    <row r="240" spans="1:7" x14ac:dyDescent="0.25">
      <c r="B240" s="164" t="s">
        <v>716</v>
      </c>
      <c r="F240" s="207"/>
      <c r="G240" s="207"/>
    </row>
    <row r="241" spans="1:7" x14ac:dyDescent="0.25">
      <c r="A241" s="143" t="s">
        <v>751</v>
      </c>
      <c r="B241" s="143" t="s">
        <v>718</v>
      </c>
      <c r="C241" s="205">
        <v>87600</v>
      </c>
      <c r="D241" s="208" t="s">
        <v>853</v>
      </c>
      <c r="F241" s="204">
        <f>IF($C$249=0,"",IF(C241="[Mark as ND1 if not relevant]","",C241/$C$249))</f>
        <v>0.73716896821589961</v>
      </c>
      <c r="G241" s="204" t="str">
        <f>IF($D$249=0,"",IF(D241="[Mark as ND1 if not relevant]","",D241/$D$249))</f>
        <v/>
      </c>
    </row>
    <row r="242" spans="1:7" x14ac:dyDescent="0.25">
      <c r="A242" s="143" t="s">
        <v>752</v>
      </c>
      <c r="B242" s="143" t="s">
        <v>720</v>
      </c>
      <c r="C242" s="205">
        <v>13512</v>
      </c>
      <c r="D242" s="208" t="s">
        <v>853</v>
      </c>
      <c r="F242" s="204">
        <f t="shared" ref="F242:F248" si="5">IF($C$249=0,"",IF(C242="[Mark as ND1 if not relevant]","",C242/$C$249))</f>
        <v>0.1137057887960415</v>
      </c>
      <c r="G242" s="204" t="str">
        <f t="shared" ref="G242:G248" si="6">IF($D$249=0,"",IF(D242="[Mark as ND1 if not relevant]","",D242/$D$249))</f>
        <v/>
      </c>
    </row>
    <row r="243" spans="1:7" x14ac:dyDescent="0.25">
      <c r="A243" s="143" t="s">
        <v>753</v>
      </c>
      <c r="B243" s="143" t="s">
        <v>722</v>
      </c>
      <c r="C243" s="205">
        <v>9267</v>
      </c>
      <c r="D243" s="208" t="s">
        <v>853</v>
      </c>
      <c r="F243" s="204">
        <f t="shared" si="5"/>
        <v>7.7983388452702529E-2</v>
      </c>
      <c r="G243" s="204" t="str">
        <f t="shared" si="6"/>
        <v/>
      </c>
    </row>
    <row r="244" spans="1:7" x14ac:dyDescent="0.25">
      <c r="A244" s="143" t="s">
        <v>754</v>
      </c>
      <c r="B244" s="143" t="s">
        <v>724</v>
      </c>
      <c r="C244" s="205">
        <v>5419</v>
      </c>
      <c r="D244" s="208" t="s">
        <v>853</v>
      </c>
      <c r="F244" s="204">
        <f t="shared" si="5"/>
        <v>4.5601810944771233E-2</v>
      </c>
      <c r="G244" s="204" t="str">
        <f t="shared" si="6"/>
        <v/>
      </c>
    </row>
    <row r="245" spans="1:7" x14ac:dyDescent="0.25">
      <c r="A245" s="143" t="s">
        <v>755</v>
      </c>
      <c r="B245" s="143" t="s">
        <v>726</v>
      </c>
      <c r="C245" s="205">
        <v>2209</v>
      </c>
      <c r="D245" s="208" t="s">
        <v>853</v>
      </c>
      <c r="F245" s="204">
        <f t="shared" si="5"/>
        <v>1.8589112451928336E-2</v>
      </c>
      <c r="G245" s="204" t="str">
        <f t="shared" si="6"/>
        <v/>
      </c>
    </row>
    <row r="246" spans="1:7" x14ac:dyDescent="0.25">
      <c r="A246" s="143" t="s">
        <v>756</v>
      </c>
      <c r="B246" s="143" t="s">
        <v>728</v>
      </c>
      <c r="C246" s="205">
        <v>565</v>
      </c>
      <c r="D246" s="208" t="s">
        <v>853</v>
      </c>
      <c r="F246" s="204">
        <f t="shared" si="5"/>
        <v>4.7545715415751519E-3</v>
      </c>
      <c r="G246" s="204" t="str">
        <f t="shared" si="6"/>
        <v/>
      </c>
    </row>
    <row r="247" spans="1:7" x14ac:dyDescent="0.25">
      <c r="A247" s="143" t="s">
        <v>757</v>
      </c>
      <c r="B247" s="143" t="s">
        <v>730</v>
      </c>
      <c r="C247" s="205">
        <v>159</v>
      </c>
      <c r="D247" s="208" t="s">
        <v>853</v>
      </c>
      <c r="F247" s="204">
        <f t="shared" si="5"/>
        <v>1.3380121683370782E-3</v>
      </c>
      <c r="G247" s="204" t="str">
        <f t="shared" si="6"/>
        <v/>
      </c>
    </row>
    <row r="248" spans="1:7" x14ac:dyDescent="0.25">
      <c r="A248" s="143" t="s">
        <v>758</v>
      </c>
      <c r="B248" s="143" t="s">
        <v>732</v>
      </c>
      <c r="C248" s="205">
        <v>102</v>
      </c>
      <c r="D248" s="208" t="s">
        <v>853</v>
      </c>
      <c r="F248" s="204">
        <f t="shared" si="5"/>
        <v>8.5834742874454071E-4</v>
      </c>
      <c r="G248" s="204" t="str">
        <f t="shared" si="6"/>
        <v/>
      </c>
    </row>
    <row r="249" spans="1:7" x14ac:dyDescent="0.25">
      <c r="A249" s="143" t="s">
        <v>759</v>
      </c>
      <c r="B249" s="173" t="s">
        <v>146</v>
      </c>
      <c r="C249" s="205">
        <f>SUM(C241:C248)</f>
        <v>118833</v>
      </c>
      <c r="D249" s="208">
        <f>SUM(D241:D248)</f>
        <v>0</v>
      </c>
      <c r="F249" s="177">
        <f>SUM(F241:F248)</f>
        <v>0.99999999999999989</v>
      </c>
      <c r="G249" s="177">
        <f>SUM(G241:G248)</f>
        <v>0</v>
      </c>
    </row>
    <row r="250" spans="1:7" outlineLevel="1" x14ac:dyDescent="0.25">
      <c r="A250" s="143" t="s">
        <v>760</v>
      </c>
      <c r="B250" s="160" t="s">
        <v>735</v>
      </c>
      <c r="C250" s="205"/>
      <c r="D250" s="208"/>
      <c r="F250" s="204">
        <f t="shared" ref="F250:F255" si="7">IF($C$249=0,"",IF(C250="[for completion]","",C250/$C$249))</f>
        <v>0</v>
      </c>
      <c r="G250" s="204" t="str">
        <f t="shared" ref="G250:G255" si="8">IF($D$249=0,"",IF(D250="[for completion]","",D250/$D$249))</f>
        <v/>
      </c>
    </row>
    <row r="251" spans="1:7" outlineLevel="1" x14ac:dyDescent="0.25">
      <c r="A251" s="143" t="s">
        <v>761</v>
      </c>
      <c r="B251" s="160" t="s">
        <v>737</v>
      </c>
      <c r="C251" s="205"/>
      <c r="D251" s="208"/>
      <c r="F251" s="204">
        <f t="shared" si="7"/>
        <v>0</v>
      </c>
      <c r="G251" s="204" t="str">
        <f t="shared" si="8"/>
        <v/>
      </c>
    </row>
    <row r="252" spans="1:7" outlineLevel="1" x14ac:dyDescent="0.25">
      <c r="A252" s="143" t="s">
        <v>762</v>
      </c>
      <c r="B252" s="160" t="s">
        <v>739</v>
      </c>
      <c r="C252" s="205"/>
      <c r="D252" s="208"/>
      <c r="F252" s="204">
        <f t="shared" si="7"/>
        <v>0</v>
      </c>
      <c r="G252" s="204" t="str">
        <f t="shared" si="8"/>
        <v/>
      </c>
    </row>
    <row r="253" spans="1:7" outlineLevel="1" x14ac:dyDescent="0.25">
      <c r="A253" s="143" t="s">
        <v>763</v>
      </c>
      <c r="B253" s="160" t="s">
        <v>741</v>
      </c>
      <c r="C253" s="205"/>
      <c r="D253" s="208"/>
      <c r="F253" s="204">
        <f t="shared" si="7"/>
        <v>0</v>
      </c>
      <c r="G253" s="204" t="str">
        <f t="shared" si="8"/>
        <v/>
      </c>
    </row>
    <row r="254" spans="1:7" outlineLevel="1" x14ac:dyDescent="0.25">
      <c r="A254" s="143" t="s">
        <v>764</v>
      </c>
      <c r="B254" s="160" t="s">
        <v>743</v>
      </c>
      <c r="C254" s="205"/>
      <c r="D254" s="208"/>
      <c r="F254" s="204">
        <f t="shared" si="7"/>
        <v>0</v>
      </c>
      <c r="G254" s="204" t="str">
        <f t="shared" si="8"/>
        <v/>
      </c>
    </row>
    <row r="255" spans="1:7" outlineLevel="1" x14ac:dyDescent="0.25">
      <c r="A255" s="143" t="s">
        <v>765</v>
      </c>
      <c r="B255" s="160" t="s">
        <v>745</v>
      </c>
      <c r="C255" s="205"/>
      <c r="D255" s="208"/>
      <c r="F255" s="204">
        <f t="shared" si="7"/>
        <v>0</v>
      </c>
      <c r="G255" s="204" t="str">
        <f t="shared" si="8"/>
        <v/>
      </c>
    </row>
    <row r="256" spans="1:7" outlineLevel="1" x14ac:dyDescent="0.25">
      <c r="A256" s="143" t="s">
        <v>766</v>
      </c>
      <c r="B256" s="160"/>
      <c r="F256" s="157"/>
      <c r="G256" s="157"/>
    </row>
    <row r="257" spans="1:14" outlineLevel="1" x14ac:dyDescent="0.25">
      <c r="A257" s="143" t="s">
        <v>767</v>
      </c>
      <c r="B257" s="160"/>
      <c r="F257" s="157"/>
      <c r="G257" s="157"/>
    </row>
    <row r="258" spans="1:14" outlineLevel="1" x14ac:dyDescent="0.25">
      <c r="A258" s="143" t="s">
        <v>768</v>
      </c>
      <c r="B258" s="160"/>
      <c r="F258" s="157"/>
      <c r="G258" s="157"/>
    </row>
    <row r="259" spans="1:14" ht="15" customHeight="1" x14ac:dyDescent="0.25">
      <c r="A259" s="154"/>
      <c r="B259" s="323" t="s">
        <v>769</v>
      </c>
      <c r="C259" s="154" t="s">
        <v>512</v>
      </c>
      <c r="D259" s="154"/>
      <c r="E259" s="161"/>
      <c r="F259" s="154"/>
      <c r="G259" s="154"/>
    </row>
    <row r="260" spans="1:14" x14ac:dyDescent="0.25">
      <c r="A260" s="143" t="s">
        <v>770</v>
      </c>
      <c r="B260" s="143" t="s">
        <v>771</v>
      </c>
      <c r="C260" s="177">
        <v>0.96</v>
      </c>
      <c r="E260" s="159"/>
      <c r="F260" s="159"/>
      <c r="G260" s="159"/>
    </row>
    <row r="261" spans="1:14" x14ac:dyDescent="0.25">
      <c r="A261" s="143" t="s">
        <v>772</v>
      </c>
      <c r="B261" s="143" t="s">
        <v>773</v>
      </c>
      <c r="C261" s="177">
        <v>0.04</v>
      </c>
      <c r="E261" s="159"/>
      <c r="F261" s="159"/>
    </row>
    <row r="262" spans="1:14" x14ac:dyDescent="0.25">
      <c r="A262" s="143" t="s">
        <v>774</v>
      </c>
      <c r="B262" s="143" t="s">
        <v>775</v>
      </c>
      <c r="C262" s="177">
        <v>0</v>
      </c>
      <c r="E262" s="159"/>
      <c r="F262" s="159"/>
    </row>
    <row r="263" spans="1:14" s="264" customFormat="1" x14ac:dyDescent="0.25">
      <c r="A263" s="265" t="s">
        <v>776</v>
      </c>
      <c r="B263" s="265" t="s">
        <v>2135</v>
      </c>
      <c r="C263" s="266">
        <v>0</v>
      </c>
      <c r="D263" s="265"/>
      <c r="E263" s="230"/>
      <c r="F263" s="230"/>
      <c r="G263" s="263"/>
    </row>
    <row r="264" spans="1:14" x14ac:dyDescent="0.25">
      <c r="A264" s="265" t="s">
        <v>1037</v>
      </c>
      <c r="B264" s="164" t="s">
        <v>1029</v>
      </c>
      <c r="C264" s="177">
        <v>0</v>
      </c>
      <c r="D264" s="170"/>
      <c r="E264" s="170"/>
      <c r="F264" s="171"/>
      <c r="G264" s="171"/>
      <c r="H264" s="138"/>
      <c r="I264" s="143"/>
      <c r="J264" s="143"/>
      <c r="K264" s="143"/>
      <c r="L264" s="138"/>
      <c r="M264" s="138"/>
      <c r="N264" s="138"/>
    </row>
    <row r="265" spans="1:14" x14ac:dyDescent="0.25">
      <c r="A265" s="265" t="s">
        <v>2136</v>
      </c>
      <c r="B265" s="143" t="s">
        <v>144</v>
      </c>
      <c r="C265" s="177"/>
      <c r="E265" s="159"/>
      <c r="F265" s="159"/>
    </row>
    <row r="266" spans="1:14" outlineLevel="1" x14ac:dyDescent="0.25">
      <c r="A266" s="143" t="s">
        <v>777</v>
      </c>
      <c r="B266" s="160" t="s">
        <v>779</v>
      </c>
      <c r="C266" s="212"/>
      <c r="E266" s="159"/>
      <c r="F266" s="159"/>
    </row>
    <row r="267" spans="1:14" outlineLevel="1" x14ac:dyDescent="0.25">
      <c r="A267" s="265" t="s">
        <v>778</v>
      </c>
      <c r="B267" s="160" t="s">
        <v>781</v>
      </c>
      <c r="C267" s="177"/>
      <c r="E267" s="159"/>
      <c r="F267" s="159"/>
    </row>
    <row r="268" spans="1:14" outlineLevel="1" x14ac:dyDescent="0.25">
      <c r="A268" s="265" t="s">
        <v>780</v>
      </c>
      <c r="B268" s="160" t="s">
        <v>783</v>
      </c>
      <c r="C268" s="177"/>
      <c r="E268" s="159"/>
      <c r="F268" s="159"/>
    </row>
    <row r="269" spans="1:14" outlineLevel="1" x14ac:dyDescent="0.25">
      <c r="A269" s="265" t="s">
        <v>782</v>
      </c>
      <c r="B269" s="160" t="s">
        <v>785</v>
      </c>
      <c r="C269" s="177"/>
      <c r="E269" s="159"/>
      <c r="F269" s="159"/>
    </row>
    <row r="270" spans="1:14" outlineLevel="1" x14ac:dyDescent="0.25">
      <c r="A270" s="265" t="s">
        <v>784</v>
      </c>
      <c r="B270" s="160"/>
      <c r="C270" s="177"/>
      <c r="E270" s="159"/>
      <c r="F270" s="159"/>
    </row>
    <row r="271" spans="1:14" outlineLevel="1" x14ac:dyDescent="0.25">
      <c r="A271" s="265" t="s">
        <v>786</v>
      </c>
      <c r="B271" s="160"/>
      <c r="C271" s="177"/>
      <c r="E271" s="159"/>
      <c r="F271" s="159"/>
    </row>
    <row r="272" spans="1:14" outlineLevel="1" x14ac:dyDescent="0.25">
      <c r="A272" s="265" t="s">
        <v>787</v>
      </c>
      <c r="B272" s="160"/>
      <c r="C272" s="177"/>
      <c r="E272" s="159"/>
      <c r="F272" s="159"/>
    </row>
    <row r="273" spans="1:7" outlineLevel="1" x14ac:dyDescent="0.25">
      <c r="A273" s="265" t="s">
        <v>788</v>
      </c>
      <c r="B273" s="160"/>
      <c r="C273" s="177"/>
      <c r="E273" s="159"/>
      <c r="F273" s="159"/>
    </row>
    <row r="274" spans="1:7" outlineLevel="1" x14ac:dyDescent="0.25">
      <c r="A274" s="265" t="s">
        <v>789</v>
      </c>
      <c r="B274" s="160"/>
      <c r="C274" s="177"/>
      <c r="E274" s="159"/>
      <c r="F274" s="159"/>
    </row>
    <row r="275" spans="1:7" outlineLevel="1" x14ac:dyDescent="0.25">
      <c r="A275" s="265" t="s">
        <v>790</v>
      </c>
      <c r="B275" s="160"/>
      <c r="C275" s="177"/>
      <c r="E275" s="159"/>
      <c r="F275" s="159"/>
    </row>
    <row r="276" spans="1:7" ht="15" customHeight="1" x14ac:dyDescent="0.25">
      <c r="A276" s="154"/>
      <c r="B276" s="323" t="s">
        <v>791</v>
      </c>
      <c r="C276" s="154" t="s">
        <v>512</v>
      </c>
      <c r="D276" s="154"/>
      <c r="E276" s="161"/>
      <c r="F276" s="154"/>
      <c r="G276" s="156"/>
    </row>
    <row r="277" spans="1:7" x14ac:dyDescent="0.25">
      <c r="A277" s="143" t="s">
        <v>7</v>
      </c>
      <c r="B277" s="143" t="s">
        <v>1030</v>
      </c>
      <c r="C277" s="177">
        <v>0.8</v>
      </c>
      <c r="E277" s="138"/>
      <c r="F277" s="138"/>
    </row>
    <row r="278" spans="1:7" x14ac:dyDescent="0.25">
      <c r="A278" s="143" t="s">
        <v>792</v>
      </c>
      <c r="B278" s="143" t="s">
        <v>793</v>
      </c>
      <c r="C278" s="177">
        <v>0</v>
      </c>
      <c r="E278" s="138"/>
      <c r="F278" s="138"/>
    </row>
    <row r="279" spans="1:7" x14ac:dyDescent="0.25">
      <c r="A279" s="143" t="s">
        <v>794</v>
      </c>
      <c r="B279" s="143" t="s">
        <v>144</v>
      </c>
      <c r="C279" s="177">
        <v>0.2</v>
      </c>
      <c r="E279" s="138"/>
      <c r="F279" s="138"/>
    </row>
    <row r="280" spans="1:7" outlineLevel="1" x14ac:dyDescent="0.25">
      <c r="A280" s="143" t="s">
        <v>795</v>
      </c>
      <c r="C280" s="177"/>
      <c r="E280" s="138"/>
      <c r="F280" s="138"/>
    </row>
    <row r="281" spans="1:7" outlineLevel="1" x14ac:dyDescent="0.25">
      <c r="A281" s="143" t="s">
        <v>796</v>
      </c>
      <c r="C281" s="177"/>
      <c r="E281" s="138"/>
      <c r="F281" s="138"/>
    </row>
    <row r="282" spans="1:7" outlineLevel="1" x14ac:dyDescent="0.25">
      <c r="A282" s="143" t="s">
        <v>797</v>
      </c>
      <c r="C282" s="177"/>
      <c r="E282" s="138"/>
      <c r="F282" s="138"/>
    </row>
    <row r="283" spans="1:7" outlineLevel="1" x14ac:dyDescent="0.25">
      <c r="A283" s="143" t="s">
        <v>798</v>
      </c>
      <c r="C283" s="177"/>
      <c r="E283" s="138"/>
      <c r="F283" s="138"/>
    </row>
    <row r="284" spans="1:7" outlineLevel="1" x14ac:dyDescent="0.25">
      <c r="A284" s="143" t="s">
        <v>799</v>
      </c>
      <c r="C284" s="177"/>
      <c r="E284" s="138"/>
      <c r="F284" s="138"/>
    </row>
    <row r="285" spans="1:7" outlineLevel="1" x14ac:dyDescent="0.25">
      <c r="A285" s="143" t="s">
        <v>800</v>
      </c>
      <c r="C285" s="177"/>
      <c r="E285" s="138"/>
      <c r="F285" s="138"/>
    </row>
    <row r="286" spans="1:7" s="214" customFormat="1" x14ac:dyDescent="0.25">
      <c r="A286" s="155"/>
      <c r="B286" s="155" t="s">
        <v>2245</v>
      </c>
      <c r="C286" s="155" t="s">
        <v>112</v>
      </c>
      <c r="D286" s="155" t="s">
        <v>1310</v>
      </c>
      <c r="E286" s="155"/>
      <c r="F286" s="155" t="s">
        <v>512</v>
      </c>
      <c r="G286" s="155" t="s">
        <v>1569</v>
      </c>
    </row>
    <row r="287" spans="1:7" s="214" customFormat="1" x14ac:dyDescent="0.25">
      <c r="A287" s="331" t="s">
        <v>1669</v>
      </c>
      <c r="B287" s="253"/>
      <c r="C287" s="252"/>
      <c r="D287" s="252"/>
      <c r="E287" s="254"/>
      <c r="F287" s="244" t="str">
        <f>IF($C$305=0,"",IF(C287="[For completion]","",C287/$C$305))</f>
        <v/>
      </c>
      <c r="G287" s="244" t="str">
        <f>IF($D$305=0,"",IF(D287="[For completion]","",D287/$D$305))</f>
        <v/>
      </c>
    </row>
    <row r="288" spans="1:7" s="214" customFormat="1" x14ac:dyDescent="0.25">
      <c r="A288" s="331" t="s">
        <v>1670</v>
      </c>
      <c r="B288" s="253"/>
      <c r="C288" s="252"/>
      <c r="D288" s="252"/>
      <c r="E288" s="254"/>
      <c r="F288" s="244" t="str">
        <f t="shared" ref="F288:F304" si="9">IF($C$305=0,"",IF(C288="[For completion]","",C288/$C$305))</f>
        <v/>
      </c>
      <c r="G288" s="244" t="str">
        <f t="shared" ref="G288:G304" si="10">IF($D$305=0,"",IF(D288="[For completion]","",D288/$D$305))</f>
        <v/>
      </c>
    </row>
    <row r="289" spans="1:7" s="214" customFormat="1" x14ac:dyDescent="0.25">
      <c r="A289" s="331" t="s">
        <v>1671</v>
      </c>
      <c r="B289" s="253"/>
      <c r="C289" s="252"/>
      <c r="D289" s="252"/>
      <c r="E289" s="254"/>
      <c r="F289" s="244" t="str">
        <f t="shared" si="9"/>
        <v/>
      </c>
      <c r="G289" s="244" t="str">
        <f t="shared" si="10"/>
        <v/>
      </c>
    </row>
    <row r="290" spans="1:7" s="214" customFormat="1" x14ac:dyDescent="0.25">
      <c r="A290" s="331" t="s">
        <v>1672</v>
      </c>
      <c r="B290" s="253"/>
      <c r="C290" s="252"/>
      <c r="D290" s="252"/>
      <c r="E290" s="254"/>
      <c r="F290" s="244" t="str">
        <f t="shared" si="9"/>
        <v/>
      </c>
      <c r="G290" s="244" t="str">
        <f t="shared" si="10"/>
        <v/>
      </c>
    </row>
    <row r="291" spans="1:7" s="214" customFormat="1" x14ac:dyDescent="0.25">
      <c r="A291" s="331" t="s">
        <v>1673</v>
      </c>
      <c r="B291" s="253"/>
      <c r="C291" s="252"/>
      <c r="D291" s="252"/>
      <c r="E291" s="254"/>
      <c r="F291" s="244" t="str">
        <f t="shared" si="9"/>
        <v/>
      </c>
      <c r="G291" s="244" t="str">
        <f t="shared" si="10"/>
        <v/>
      </c>
    </row>
    <row r="292" spans="1:7" s="214" customFormat="1" x14ac:dyDescent="0.25">
      <c r="A292" s="331" t="s">
        <v>1674</v>
      </c>
      <c r="B292" s="253"/>
      <c r="C292" s="252"/>
      <c r="D292" s="252"/>
      <c r="E292" s="254"/>
      <c r="F292" s="244" t="str">
        <f t="shared" si="9"/>
        <v/>
      </c>
      <c r="G292" s="244" t="str">
        <f t="shared" si="10"/>
        <v/>
      </c>
    </row>
    <row r="293" spans="1:7" s="214" customFormat="1" x14ac:dyDescent="0.25">
      <c r="A293" s="331" t="s">
        <v>1675</v>
      </c>
      <c r="B293" s="253"/>
      <c r="C293" s="252"/>
      <c r="D293" s="252"/>
      <c r="E293" s="254"/>
      <c r="F293" s="244" t="str">
        <f t="shared" si="9"/>
        <v/>
      </c>
      <c r="G293" s="244" t="str">
        <f t="shared" si="10"/>
        <v/>
      </c>
    </row>
    <row r="294" spans="1:7" s="214" customFormat="1" x14ac:dyDescent="0.25">
      <c r="A294" s="331" t="s">
        <v>1676</v>
      </c>
      <c r="B294" s="253"/>
      <c r="C294" s="252"/>
      <c r="D294" s="252"/>
      <c r="E294" s="254"/>
      <c r="F294" s="244" t="str">
        <f t="shared" si="9"/>
        <v/>
      </c>
      <c r="G294" s="244" t="str">
        <f t="shared" si="10"/>
        <v/>
      </c>
    </row>
    <row r="295" spans="1:7" s="214" customFormat="1" x14ac:dyDescent="0.25">
      <c r="A295" s="331" t="s">
        <v>1677</v>
      </c>
      <c r="B295" s="271"/>
      <c r="C295" s="252"/>
      <c r="D295" s="252"/>
      <c r="E295" s="254"/>
      <c r="F295" s="244" t="str">
        <f t="shared" si="9"/>
        <v/>
      </c>
      <c r="G295" s="244" t="str">
        <f t="shared" si="10"/>
        <v/>
      </c>
    </row>
    <row r="296" spans="1:7" s="214" customFormat="1" x14ac:dyDescent="0.25">
      <c r="A296" s="331" t="s">
        <v>1678</v>
      </c>
      <c r="B296" s="253"/>
      <c r="C296" s="252"/>
      <c r="D296" s="252"/>
      <c r="E296" s="254"/>
      <c r="F296" s="244" t="str">
        <f t="shared" si="9"/>
        <v/>
      </c>
      <c r="G296" s="244" t="str">
        <f t="shared" si="10"/>
        <v/>
      </c>
    </row>
    <row r="297" spans="1:7" s="214" customFormat="1" x14ac:dyDescent="0.25">
      <c r="A297" s="331" t="s">
        <v>1679</v>
      </c>
      <c r="B297" s="253"/>
      <c r="C297" s="252"/>
      <c r="D297" s="252"/>
      <c r="E297" s="254"/>
      <c r="F297" s="244" t="str">
        <f t="shared" si="9"/>
        <v/>
      </c>
      <c r="G297" s="244" t="str">
        <f t="shared" si="10"/>
        <v/>
      </c>
    </row>
    <row r="298" spans="1:7" s="214" customFormat="1" x14ac:dyDescent="0.25">
      <c r="A298" s="331" t="s">
        <v>1680</v>
      </c>
      <c r="B298" s="253"/>
      <c r="C298" s="252"/>
      <c r="D298" s="252"/>
      <c r="E298" s="254"/>
      <c r="F298" s="244" t="str">
        <f t="shared" si="9"/>
        <v/>
      </c>
      <c r="G298" s="244" t="str">
        <f t="shared" si="10"/>
        <v/>
      </c>
    </row>
    <row r="299" spans="1:7" s="214" customFormat="1" x14ac:dyDescent="0.25">
      <c r="A299" s="331" t="s">
        <v>1681</v>
      </c>
      <c r="B299" s="253"/>
      <c r="C299" s="252"/>
      <c r="D299" s="252"/>
      <c r="E299" s="254"/>
      <c r="F299" s="244" t="str">
        <f t="shared" si="9"/>
        <v/>
      </c>
      <c r="G299" s="244" t="str">
        <f t="shared" si="10"/>
        <v/>
      </c>
    </row>
    <row r="300" spans="1:7" s="214" customFormat="1" x14ac:dyDescent="0.25">
      <c r="A300" s="331" t="s">
        <v>1682</v>
      </c>
      <c r="B300" s="253"/>
      <c r="C300" s="252"/>
      <c r="D300" s="252"/>
      <c r="E300" s="254"/>
      <c r="F300" s="244" t="str">
        <f t="shared" si="9"/>
        <v/>
      </c>
      <c r="G300" s="244" t="str">
        <f t="shared" si="10"/>
        <v/>
      </c>
    </row>
    <row r="301" spans="1:7" s="214" customFormat="1" x14ac:dyDescent="0.25">
      <c r="A301" s="331" t="s">
        <v>1683</v>
      </c>
      <c r="B301" s="253"/>
      <c r="C301" s="252"/>
      <c r="D301" s="252"/>
      <c r="E301" s="254"/>
      <c r="F301" s="244" t="str">
        <f t="shared" si="9"/>
        <v/>
      </c>
      <c r="G301" s="244" t="str">
        <f t="shared" si="10"/>
        <v/>
      </c>
    </row>
    <row r="302" spans="1:7" s="214" customFormat="1" x14ac:dyDescent="0.25">
      <c r="A302" s="331" t="s">
        <v>1684</v>
      </c>
      <c r="B302" s="253"/>
      <c r="C302" s="252"/>
      <c r="D302" s="252"/>
      <c r="E302" s="254"/>
      <c r="F302" s="244" t="str">
        <f t="shared" si="9"/>
        <v/>
      </c>
      <c r="G302" s="244" t="str">
        <f t="shared" si="10"/>
        <v/>
      </c>
    </row>
    <row r="303" spans="1:7" s="214" customFormat="1" x14ac:dyDescent="0.25">
      <c r="A303" s="331" t="s">
        <v>1685</v>
      </c>
      <c r="B303" s="253"/>
      <c r="C303" s="252"/>
      <c r="D303" s="252"/>
      <c r="E303" s="254"/>
      <c r="F303" s="244" t="str">
        <f t="shared" si="9"/>
        <v/>
      </c>
      <c r="G303" s="244" t="str">
        <f t="shared" si="10"/>
        <v/>
      </c>
    </row>
    <row r="304" spans="1:7" s="214" customFormat="1" x14ac:dyDescent="0.25">
      <c r="A304" s="331" t="s">
        <v>1686</v>
      </c>
      <c r="B304" s="253" t="s">
        <v>1726</v>
      </c>
      <c r="C304" s="252"/>
      <c r="D304" s="252"/>
      <c r="E304" s="254"/>
      <c r="F304" s="244" t="str">
        <f t="shared" si="9"/>
        <v/>
      </c>
      <c r="G304" s="244" t="str">
        <f t="shared" si="10"/>
        <v/>
      </c>
    </row>
    <row r="305" spans="1:7" s="214" customFormat="1" x14ac:dyDescent="0.25">
      <c r="A305" s="331" t="s">
        <v>1687</v>
      </c>
      <c r="B305" s="253" t="s">
        <v>146</v>
      </c>
      <c r="C305" s="252">
        <f>SUM(C287:C304)</f>
        <v>0</v>
      </c>
      <c r="D305" s="252">
        <f>SUM(D287:D304)</f>
        <v>0</v>
      </c>
      <c r="E305" s="254"/>
      <c r="F305" s="298">
        <f>SUM(F287:F304)</f>
        <v>0</v>
      </c>
      <c r="G305" s="298">
        <f>SUM(G287:G304)</f>
        <v>0</v>
      </c>
    </row>
    <row r="306" spans="1:7" s="214" customFormat="1" x14ac:dyDescent="0.25">
      <c r="A306" s="331" t="s">
        <v>1688</v>
      </c>
      <c r="B306" s="253"/>
      <c r="C306" s="252"/>
      <c r="D306" s="252"/>
      <c r="E306" s="254"/>
      <c r="F306" s="254"/>
      <c r="G306" s="254"/>
    </row>
    <row r="307" spans="1:7" s="214" customFormat="1" x14ac:dyDescent="0.25">
      <c r="A307" s="331" t="s">
        <v>1689</v>
      </c>
      <c r="B307" s="253"/>
      <c r="C307" s="252"/>
      <c r="D307" s="252"/>
      <c r="E307" s="254"/>
      <c r="F307" s="254"/>
      <c r="G307" s="254"/>
    </row>
    <row r="308" spans="1:7" s="214" customFormat="1" x14ac:dyDescent="0.25">
      <c r="A308" s="331" t="s">
        <v>1690</v>
      </c>
      <c r="B308" s="253"/>
      <c r="C308" s="252"/>
      <c r="D308" s="252"/>
      <c r="E308" s="254"/>
      <c r="F308" s="254"/>
      <c r="G308" s="254"/>
    </row>
    <row r="309" spans="1:7" s="259" customFormat="1" x14ac:dyDescent="0.25">
      <c r="A309" s="155"/>
      <c r="B309" s="155" t="s">
        <v>2246</v>
      </c>
      <c r="C309" s="155" t="s">
        <v>112</v>
      </c>
      <c r="D309" s="155" t="s">
        <v>1310</v>
      </c>
      <c r="E309" s="155"/>
      <c r="F309" s="155" t="s">
        <v>512</v>
      </c>
      <c r="G309" s="155" t="s">
        <v>1569</v>
      </c>
    </row>
    <row r="310" spans="1:7" s="259" customFormat="1" x14ac:dyDescent="0.25">
      <c r="A310" s="331" t="s">
        <v>1691</v>
      </c>
      <c r="B310" s="271"/>
      <c r="C310" s="269"/>
      <c r="D310" s="269"/>
      <c r="E310" s="272"/>
      <c r="F310" s="244" t="str">
        <f>IF($C$328=0,"",IF(C310="[For completion]","",C310/$C$328))</f>
        <v/>
      </c>
      <c r="G310" s="244" t="str">
        <f>IF($D$328=0,"",IF(D310="[For completion]","",D310/$D$328))</f>
        <v/>
      </c>
    </row>
    <row r="311" spans="1:7" s="259" customFormat="1" x14ac:dyDescent="0.25">
      <c r="A311" s="331" t="s">
        <v>1692</v>
      </c>
      <c r="B311" s="271"/>
      <c r="C311" s="269"/>
      <c r="D311" s="269"/>
      <c r="E311" s="272"/>
      <c r="F311" s="272"/>
      <c r="G311" s="272"/>
    </row>
    <row r="312" spans="1:7" s="259" customFormat="1" x14ac:dyDescent="0.25">
      <c r="A312" s="331" t="s">
        <v>1693</v>
      </c>
      <c r="B312" s="271"/>
      <c r="C312" s="269"/>
      <c r="D312" s="269"/>
      <c r="E312" s="272"/>
      <c r="F312" s="272"/>
      <c r="G312" s="272"/>
    </row>
    <row r="313" spans="1:7" s="259" customFormat="1" x14ac:dyDescent="0.25">
      <c r="A313" s="331" t="s">
        <v>1694</v>
      </c>
      <c r="B313" s="271"/>
      <c r="C313" s="269"/>
      <c r="D313" s="269"/>
      <c r="E313" s="272"/>
      <c r="F313" s="272"/>
      <c r="G313" s="272"/>
    </row>
    <row r="314" spans="1:7" s="259" customFormat="1" x14ac:dyDescent="0.25">
      <c r="A314" s="331" t="s">
        <v>1695</v>
      </c>
      <c r="B314" s="271"/>
      <c r="C314" s="269"/>
      <c r="D314" s="269"/>
      <c r="E314" s="272"/>
      <c r="F314" s="272"/>
      <c r="G314" s="272"/>
    </row>
    <row r="315" spans="1:7" s="259" customFormat="1" x14ac:dyDescent="0.25">
      <c r="A315" s="331" t="s">
        <v>1696</v>
      </c>
      <c r="B315" s="271"/>
      <c r="C315" s="269"/>
      <c r="D315" s="269"/>
      <c r="E315" s="272"/>
      <c r="F315" s="272"/>
      <c r="G315" s="272"/>
    </row>
    <row r="316" spans="1:7" s="259" customFormat="1" x14ac:dyDescent="0.25">
      <c r="A316" s="331" t="s">
        <v>1697</v>
      </c>
      <c r="B316" s="271"/>
      <c r="C316" s="269"/>
      <c r="D316" s="269"/>
      <c r="E316" s="272"/>
      <c r="F316" s="272"/>
      <c r="G316" s="272"/>
    </row>
    <row r="317" spans="1:7" s="259" customFormat="1" x14ac:dyDescent="0.25">
      <c r="A317" s="331" t="s">
        <v>1698</v>
      </c>
      <c r="B317" s="271"/>
      <c r="C317" s="269"/>
      <c r="D317" s="269"/>
      <c r="E317" s="272"/>
      <c r="F317" s="272"/>
      <c r="G317" s="272"/>
    </row>
    <row r="318" spans="1:7" s="259" customFormat="1" x14ac:dyDescent="0.25">
      <c r="A318" s="331" t="s">
        <v>1699</v>
      </c>
      <c r="B318" s="271"/>
      <c r="C318" s="269"/>
      <c r="D318" s="269"/>
      <c r="E318" s="272"/>
      <c r="F318" s="272"/>
      <c r="G318" s="272"/>
    </row>
    <row r="319" spans="1:7" s="259" customFormat="1" x14ac:dyDescent="0.25">
      <c r="A319" s="331" t="s">
        <v>1700</v>
      </c>
      <c r="B319" s="271"/>
      <c r="C319" s="269"/>
      <c r="D319" s="269"/>
      <c r="E319" s="272"/>
      <c r="F319" s="272"/>
      <c r="G319" s="272"/>
    </row>
    <row r="320" spans="1:7" s="259" customFormat="1" x14ac:dyDescent="0.25">
      <c r="A320" s="331" t="s">
        <v>1847</v>
      </c>
      <c r="B320" s="271"/>
      <c r="C320" s="269"/>
      <c r="D320" s="269"/>
      <c r="E320" s="272"/>
      <c r="F320" s="272"/>
      <c r="G320" s="272"/>
    </row>
    <row r="321" spans="1:7" s="259" customFormat="1" x14ac:dyDescent="0.25">
      <c r="A321" s="331" t="s">
        <v>1892</v>
      </c>
      <c r="B321" s="271"/>
      <c r="C321" s="269"/>
      <c r="D321" s="269"/>
      <c r="E321" s="272"/>
      <c r="F321" s="272"/>
      <c r="G321" s="272"/>
    </row>
    <row r="322" spans="1:7" s="259" customFormat="1" x14ac:dyDescent="0.25">
      <c r="A322" s="331" t="s">
        <v>1893</v>
      </c>
      <c r="B322" s="271"/>
      <c r="C322" s="269"/>
      <c r="D322" s="269"/>
      <c r="E322" s="272"/>
      <c r="F322" s="272"/>
      <c r="G322" s="272"/>
    </row>
    <row r="323" spans="1:7" s="259" customFormat="1" x14ac:dyDescent="0.25">
      <c r="A323" s="331" t="s">
        <v>1894</v>
      </c>
      <c r="B323" s="271"/>
      <c r="C323" s="269"/>
      <c r="D323" s="269"/>
      <c r="E323" s="272"/>
      <c r="F323" s="272"/>
      <c r="G323" s="272"/>
    </row>
    <row r="324" spans="1:7" s="259" customFormat="1" x14ac:dyDescent="0.25">
      <c r="A324" s="331" t="s">
        <v>1895</v>
      </c>
      <c r="B324" s="271"/>
      <c r="C324" s="269"/>
      <c r="D324" s="269"/>
      <c r="E324" s="272"/>
      <c r="F324" s="272"/>
      <c r="G324" s="272"/>
    </row>
    <row r="325" spans="1:7" s="259" customFormat="1" x14ac:dyDescent="0.25">
      <c r="A325" s="331" t="s">
        <v>1896</v>
      </c>
      <c r="B325" s="271"/>
      <c r="C325" s="269"/>
      <c r="D325" s="269"/>
      <c r="E325" s="272"/>
      <c r="F325" s="272"/>
      <c r="G325" s="272"/>
    </row>
    <row r="326" spans="1:7" s="259" customFormat="1" x14ac:dyDescent="0.25">
      <c r="A326" s="331" t="s">
        <v>1897</v>
      </c>
      <c r="B326" s="271"/>
      <c r="C326" s="269"/>
      <c r="D326" s="269"/>
      <c r="E326" s="272"/>
      <c r="F326" s="272"/>
      <c r="G326" s="272"/>
    </row>
    <row r="327" spans="1:7" s="259" customFormat="1" x14ac:dyDescent="0.25">
      <c r="A327" s="331" t="s">
        <v>1898</v>
      </c>
      <c r="B327" s="271" t="s">
        <v>1726</v>
      </c>
      <c r="C327" s="269"/>
      <c r="D327" s="269"/>
      <c r="E327" s="272"/>
      <c r="F327" s="272"/>
      <c r="G327" s="272"/>
    </row>
    <row r="328" spans="1:7" s="259" customFormat="1" x14ac:dyDescent="0.25">
      <c r="A328" s="331" t="s">
        <v>1899</v>
      </c>
      <c r="B328" s="271" t="s">
        <v>146</v>
      </c>
      <c r="C328" s="269">
        <f>SUM(C310:C327)</f>
        <v>0</v>
      </c>
      <c r="D328" s="269">
        <f>SUM(D310:D327)</f>
        <v>0</v>
      </c>
      <c r="E328" s="272"/>
      <c r="F328" s="298">
        <f>SUM(F310:F327)</f>
        <v>0</v>
      </c>
      <c r="G328" s="298">
        <f>SUM(G310:G327)</f>
        <v>0</v>
      </c>
    </row>
    <row r="329" spans="1:7" s="259" customFormat="1" x14ac:dyDescent="0.25">
      <c r="A329" s="331" t="s">
        <v>1701</v>
      </c>
      <c r="B329" s="271"/>
      <c r="C329" s="269"/>
      <c r="D329" s="269"/>
      <c r="E329" s="272"/>
      <c r="F329" s="272"/>
      <c r="G329" s="272"/>
    </row>
    <row r="330" spans="1:7" s="259" customFormat="1" x14ac:dyDescent="0.25">
      <c r="A330" s="331" t="s">
        <v>1900</v>
      </c>
      <c r="B330" s="271"/>
      <c r="C330" s="269"/>
      <c r="D330" s="269"/>
      <c r="E330" s="272"/>
      <c r="F330" s="272"/>
      <c r="G330" s="272"/>
    </row>
    <row r="331" spans="1:7" s="259" customFormat="1" x14ac:dyDescent="0.25">
      <c r="A331" s="331" t="s">
        <v>1901</v>
      </c>
      <c r="B331" s="271"/>
      <c r="C331" s="269"/>
      <c r="D331" s="269"/>
      <c r="E331" s="272"/>
      <c r="F331" s="272"/>
      <c r="G331" s="272"/>
    </row>
    <row r="332" spans="1:7" s="214" customFormat="1" x14ac:dyDescent="0.25">
      <c r="A332" s="155"/>
      <c r="B332" s="155" t="s">
        <v>2247</v>
      </c>
      <c r="C332" s="155" t="s">
        <v>112</v>
      </c>
      <c r="D332" s="155" t="s">
        <v>1310</v>
      </c>
      <c r="E332" s="155"/>
      <c r="F332" s="155" t="s">
        <v>512</v>
      </c>
      <c r="G332" s="155" t="s">
        <v>1569</v>
      </c>
    </row>
    <row r="333" spans="1:7" s="214" customFormat="1" x14ac:dyDescent="0.25">
      <c r="A333" s="331" t="s">
        <v>1902</v>
      </c>
      <c r="B333" s="253" t="s">
        <v>1301</v>
      </c>
      <c r="C333" s="252"/>
      <c r="D333" s="252"/>
      <c r="E333" s="254"/>
      <c r="F333" s="244" t="str">
        <f>IF($C$343=0,"",IF(C333="[For completion]","",C333/$C$343))</f>
        <v/>
      </c>
      <c r="G333" s="244" t="str">
        <f>IF($D$343=0,"",IF(D333="[For completion]","",D333/$D$343))</f>
        <v/>
      </c>
    </row>
    <row r="334" spans="1:7" s="214" customFormat="1" x14ac:dyDescent="0.25">
      <c r="A334" s="331" t="s">
        <v>1903</v>
      </c>
      <c r="B334" s="253" t="s">
        <v>1302</v>
      </c>
      <c r="C334" s="252"/>
      <c r="D334" s="252"/>
      <c r="E334" s="254"/>
      <c r="F334" s="244" t="str">
        <f t="shared" ref="F334:F342" si="11">IF($C$343=0,"",IF(C334="[For completion]","",C334/$C$343))</f>
        <v/>
      </c>
      <c r="G334" s="244" t="str">
        <f t="shared" ref="G334:G342" si="12">IF($D$343=0,"",IF(D334="[For completion]","",D334/$D$343))</f>
        <v/>
      </c>
    </row>
    <row r="335" spans="1:7" s="214" customFormat="1" x14ac:dyDescent="0.25">
      <c r="A335" s="331" t="s">
        <v>1904</v>
      </c>
      <c r="B335" s="253" t="s">
        <v>1303</v>
      </c>
      <c r="C335" s="252"/>
      <c r="D335" s="252"/>
      <c r="E335" s="254"/>
      <c r="F335" s="244" t="str">
        <f t="shared" si="11"/>
        <v/>
      </c>
      <c r="G335" s="244" t="str">
        <f t="shared" si="12"/>
        <v/>
      </c>
    </row>
    <row r="336" spans="1:7" s="214" customFormat="1" x14ac:dyDescent="0.25">
      <c r="A336" s="331" t="s">
        <v>1905</v>
      </c>
      <c r="B336" s="253" t="s">
        <v>1304</v>
      </c>
      <c r="C336" s="252"/>
      <c r="D336" s="252"/>
      <c r="E336" s="254"/>
      <c r="F336" s="244" t="str">
        <f t="shared" si="11"/>
        <v/>
      </c>
      <c r="G336" s="244" t="str">
        <f t="shared" si="12"/>
        <v/>
      </c>
    </row>
    <row r="337" spans="1:7" s="214" customFormat="1" x14ac:dyDescent="0.25">
      <c r="A337" s="331" t="s">
        <v>1906</v>
      </c>
      <c r="B337" s="253" t="s">
        <v>1305</v>
      </c>
      <c r="C337" s="252"/>
      <c r="D337" s="252"/>
      <c r="E337" s="254"/>
      <c r="F337" s="244" t="str">
        <f t="shared" si="11"/>
        <v/>
      </c>
      <c r="G337" s="244" t="str">
        <f t="shared" si="12"/>
        <v/>
      </c>
    </row>
    <row r="338" spans="1:7" s="214" customFormat="1" x14ac:dyDescent="0.25">
      <c r="A338" s="331" t="s">
        <v>1907</v>
      </c>
      <c r="B338" s="253" t="s">
        <v>1306</v>
      </c>
      <c r="C338" s="252"/>
      <c r="D338" s="252"/>
      <c r="E338" s="254"/>
      <c r="F338" s="244" t="str">
        <f t="shared" si="11"/>
        <v/>
      </c>
      <c r="G338" s="244" t="str">
        <f t="shared" si="12"/>
        <v/>
      </c>
    </row>
    <row r="339" spans="1:7" s="214" customFormat="1" x14ac:dyDescent="0.25">
      <c r="A339" s="331" t="s">
        <v>1908</v>
      </c>
      <c r="B339" s="253" t="s">
        <v>1307</v>
      </c>
      <c r="C339" s="252">
        <v>0</v>
      </c>
      <c r="D339" s="252"/>
      <c r="E339" s="254"/>
      <c r="F339" s="244" t="str">
        <f t="shared" si="11"/>
        <v/>
      </c>
      <c r="G339" s="244" t="str">
        <f t="shared" si="12"/>
        <v/>
      </c>
    </row>
    <row r="340" spans="1:7" s="214" customFormat="1" x14ac:dyDescent="0.25">
      <c r="A340" s="331" t="s">
        <v>1909</v>
      </c>
      <c r="B340" s="253" t="s">
        <v>1308</v>
      </c>
      <c r="C340" s="252"/>
      <c r="D340" s="252"/>
      <c r="E340" s="254"/>
      <c r="F340" s="244" t="str">
        <f t="shared" si="11"/>
        <v/>
      </c>
      <c r="G340" s="244" t="str">
        <f t="shared" si="12"/>
        <v/>
      </c>
    </row>
    <row r="341" spans="1:7" s="214" customFormat="1" x14ac:dyDescent="0.25">
      <c r="A341" s="331" t="s">
        <v>1910</v>
      </c>
      <c r="B341" s="253" t="s">
        <v>1309</v>
      </c>
      <c r="C341" s="252"/>
      <c r="D341" s="252"/>
      <c r="E341" s="254"/>
      <c r="F341" s="244" t="str">
        <f t="shared" si="11"/>
        <v/>
      </c>
      <c r="G341" s="244" t="str">
        <f t="shared" si="12"/>
        <v/>
      </c>
    </row>
    <row r="342" spans="1:7" s="214" customFormat="1" x14ac:dyDescent="0.25">
      <c r="A342" s="331" t="s">
        <v>1911</v>
      </c>
      <c r="B342" s="269" t="s">
        <v>1726</v>
      </c>
      <c r="C342" s="269"/>
      <c r="D342" s="269"/>
      <c r="F342" s="244" t="str">
        <f t="shared" si="11"/>
        <v/>
      </c>
      <c r="G342" s="244" t="str">
        <f t="shared" si="12"/>
        <v/>
      </c>
    </row>
    <row r="343" spans="1:7" s="214" customFormat="1" x14ac:dyDescent="0.25">
      <c r="A343" s="331" t="s">
        <v>1912</v>
      </c>
      <c r="B343" s="253" t="s">
        <v>146</v>
      </c>
      <c r="C343" s="252"/>
      <c r="D343" s="252">
        <f>SUM(D333:D341)</f>
        <v>0</v>
      </c>
      <c r="E343" s="254"/>
      <c r="F343" s="298">
        <f>SUM(F333:F342)</f>
        <v>0</v>
      </c>
      <c r="G343" s="298">
        <f>SUM(G333:G342)</f>
        <v>0</v>
      </c>
    </row>
    <row r="344" spans="1:7" s="214" customFormat="1" x14ac:dyDescent="0.25">
      <c r="A344" s="331" t="s">
        <v>1913</v>
      </c>
      <c r="B344" s="253"/>
      <c r="C344" s="252"/>
      <c r="D344" s="252"/>
      <c r="E344" s="254"/>
      <c r="F344" s="254"/>
      <c r="G344" s="254"/>
    </row>
    <row r="345" spans="1:7" s="214" customFormat="1" x14ac:dyDescent="0.25">
      <c r="A345" s="155"/>
      <c r="B345" s="155" t="s">
        <v>2248</v>
      </c>
      <c r="C345" s="155" t="s">
        <v>112</v>
      </c>
      <c r="D345" s="155" t="s">
        <v>1310</v>
      </c>
      <c r="E345" s="155"/>
      <c r="F345" s="155" t="s">
        <v>512</v>
      </c>
      <c r="G345" s="155" t="s">
        <v>1569</v>
      </c>
    </row>
    <row r="346" spans="1:7" s="214" customFormat="1" x14ac:dyDescent="0.25">
      <c r="A346" s="331" t="s">
        <v>1751</v>
      </c>
      <c r="B346" s="271" t="s">
        <v>1714</v>
      </c>
      <c r="C346" s="269"/>
      <c r="D346" s="269"/>
      <c r="E346" s="272"/>
      <c r="F346" s="244" t="str">
        <f>IF($C$353=0,"",IF(C346="[For completion]","",C346/$C$353))</f>
        <v/>
      </c>
      <c r="G346" s="244" t="str">
        <f>IF($D$353=0,"",IF(D346="[For completion]","",D346/$D$353))</f>
        <v/>
      </c>
    </row>
    <row r="347" spans="1:7" s="214" customFormat="1" x14ac:dyDescent="0.25">
      <c r="A347" s="331" t="s">
        <v>1752</v>
      </c>
      <c r="B347" s="267" t="s">
        <v>1715</v>
      </c>
      <c r="C347" s="269"/>
      <c r="D347" s="269"/>
      <c r="E347" s="272"/>
      <c r="F347" s="244" t="str">
        <f t="shared" ref="F347:F352" si="13">IF($C$353=0,"",IF(C347="[For completion]","",C347/$C$353))</f>
        <v/>
      </c>
      <c r="G347" s="244" t="str">
        <f t="shared" ref="G347:G352" si="14">IF($D$353=0,"",IF(D347="[For completion]","",D347/$D$353))</f>
        <v/>
      </c>
    </row>
    <row r="348" spans="1:7" s="214" customFormat="1" x14ac:dyDescent="0.25">
      <c r="A348" s="331" t="s">
        <v>1753</v>
      </c>
      <c r="B348" s="271" t="s">
        <v>1716</v>
      </c>
      <c r="C348" s="269"/>
      <c r="D348" s="269"/>
      <c r="E348" s="272"/>
      <c r="F348" s="244" t="str">
        <f t="shared" si="13"/>
        <v/>
      </c>
      <c r="G348" s="244" t="str">
        <f t="shared" si="14"/>
        <v/>
      </c>
    </row>
    <row r="349" spans="1:7" s="214" customFormat="1" x14ac:dyDescent="0.25">
      <c r="A349" s="331" t="s">
        <v>1754</v>
      </c>
      <c r="B349" s="271" t="s">
        <v>1717</v>
      </c>
      <c r="C349" s="269"/>
      <c r="D349" s="269"/>
      <c r="E349" s="272"/>
      <c r="F349" s="244" t="str">
        <f t="shared" si="13"/>
        <v/>
      </c>
      <c r="G349" s="244" t="str">
        <f t="shared" si="14"/>
        <v/>
      </c>
    </row>
    <row r="350" spans="1:7" s="214" customFormat="1" x14ac:dyDescent="0.25">
      <c r="A350" s="331" t="s">
        <v>1755</v>
      </c>
      <c r="B350" s="271" t="s">
        <v>1718</v>
      </c>
      <c r="C350" s="269"/>
      <c r="D350" s="269"/>
      <c r="E350" s="272"/>
      <c r="F350" s="244" t="str">
        <f t="shared" si="13"/>
        <v/>
      </c>
      <c r="G350" s="244" t="str">
        <f t="shared" si="14"/>
        <v/>
      </c>
    </row>
    <row r="351" spans="1:7" s="214" customFormat="1" x14ac:dyDescent="0.25">
      <c r="A351" s="331" t="s">
        <v>1914</v>
      </c>
      <c r="B351" s="271" t="s">
        <v>1719</v>
      </c>
      <c r="C351" s="269"/>
      <c r="D351" s="269"/>
      <c r="E351" s="272"/>
      <c r="F351" s="244" t="str">
        <f t="shared" si="13"/>
        <v/>
      </c>
      <c r="G351" s="244" t="str">
        <f t="shared" si="14"/>
        <v/>
      </c>
    </row>
    <row r="352" spans="1:7" s="214" customFormat="1" x14ac:dyDescent="0.25">
      <c r="A352" s="331" t="s">
        <v>1915</v>
      </c>
      <c r="B352" s="271" t="s">
        <v>1311</v>
      </c>
      <c r="C352" s="269"/>
      <c r="D352" s="269"/>
      <c r="E352" s="272"/>
      <c r="F352" s="244" t="str">
        <f t="shared" si="13"/>
        <v/>
      </c>
      <c r="G352" s="244" t="str">
        <f t="shared" si="14"/>
        <v/>
      </c>
    </row>
    <row r="353" spans="1:7" s="214" customFormat="1" x14ac:dyDescent="0.25">
      <c r="A353" s="331" t="s">
        <v>1916</v>
      </c>
      <c r="B353" s="271" t="s">
        <v>146</v>
      </c>
      <c r="C353" s="269">
        <f>SUM(C346:C352)</f>
        <v>0</v>
      </c>
      <c r="D353" s="269">
        <f>SUM(D346:D352)</f>
        <v>0</v>
      </c>
      <c r="E353" s="272"/>
      <c r="F353" s="298">
        <f>SUM(F346:F352)</f>
        <v>0</v>
      </c>
      <c r="G353" s="298">
        <f>SUM(G346:G352)</f>
        <v>0</v>
      </c>
    </row>
    <row r="354" spans="1:7" s="214" customFormat="1" x14ac:dyDescent="0.25">
      <c r="A354" s="331" t="s">
        <v>1917</v>
      </c>
      <c r="B354" s="271"/>
      <c r="C354" s="269"/>
      <c r="D354" s="269"/>
      <c r="E354" s="272"/>
      <c r="F354" s="272"/>
      <c r="G354" s="272"/>
    </row>
    <row r="355" spans="1:7" s="214" customFormat="1" x14ac:dyDescent="0.25">
      <c r="A355" s="155"/>
      <c r="B355" s="155" t="s">
        <v>2249</v>
      </c>
      <c r="C355" s="155" t="s">
        <v>112</v>
      </c>
      <c r="D355" s="155" t="s">
        <v>1310</v>
      </c>
      <c r="E355" s="155"/>
      <c r="F355" s="155" t="s">
        <v>512</v>
      </c>
      <c r="G355" s="155" t="s">
        <v>1569</v>
      </c>
    </row>
    <row r="356" spans="1:7" s="214" customFormat="1" x14ac:dyDescent="0.25">
      <c r="A356" s="331" t="s">
        <v>1918</v>
      </c>
      <c r="B356" s="271" t="s">
        <v>2149</v>
      </c>
      <c r="C356" s="269"/>
      <c r="D356" s="269"/>
      <c r="E356" s="272"/>
      <c r="F356" s="244" t="str">
        <f>IF($C$360=0,"",IF(C356="[For completion]","",C356/$C$360))</f>
        <v/>
      </c>
      <c r="G356" s="244" t="str">
        <f>IF($D$360=0,"",IF(D356="[For completion]","",D356/$D$360))</f>
        <v/>
      </c>
    </row>
    <row r="357" spans="1:7" s="214" customFormat="1" x14ac:dyDescent="0.25">
      <c r="A357" s="331" t="s">
        <v>1919</v>
      </c>
      <c r="B357" s="267" t="s">
        <v>2212</v>
      </c>
      <c r="C357" s="269"/>
      <c r="D357" s="269"/>
      <c r="E357" s="272"/>
      <c r="F357" s="244" t="str">
        <f t="shared" ref="F357:F359" si="15">IF($C$360=0,"",IF(C357="[For completion]","",C357/$C$360))</f>
        <v/>
      </c>
      <c r="G357" s="244" t="str">
        <f t="shared" ref="G357:G359" si="16">IF($D$360=0,"",IF(D357="[For completion]","",D357/$D$360))</f>
        <v/>
      </c>
    </row>
    <row r="358" spans="1:7" s="214" customFormat="1" x14ac:dyDescent="0.25">
      <c r="A358" s="331" t="s">
        <v>1920</v>
      </c>
      <c r="B358" s="271" t="s">
        <v>1311</v>
      </c>
      <c r="C358" s="269"/>
      <c r="D358" s="269"/>
      <c r="E358" s="272"/>
      <c r="F358" s="244" t="str">
        <f t="shared" si="15"/>
        <v/>
      </c>
      <c r="G358" s="244" t="str">
        <f t="shared" si="16"/>
        <v/>
      </c>
    </row>
    <row r="359" spans="1:7" s="214" customFormat="1" x14ac:dyDescent="0.25">
      <c r="A359" s="331" t="s">
        <v>1921</v>
      </c>
      <c r="B359" s="269" t="s">
        <v>1726</v>
      </c>
      <c r="C359" s="269"/>
      <c r="D359" s="269"/>
      <c r="E359" s="272"/>
      <c r="F359" s="244" t="str">
        <f t="shared" si="15"/>
        <v/>
      </c>
      <c r="G359" s="244" t="str">
        <f t="shared" si="16"/>
        <v/>
      </c>
    </row>
    <row r="360" spans="1:7" s="214" customFormat="1" x14ac:dyDescent="0.25">
      <c r="A360" s="331" t="s">
        <v>1922</v>
      </c>
      <c r="B360" s="271" t="s">
        <v>146</v>
      </c>
      <c r="C360" s="269">
        <f>SUM(C356:C359)</f>
        <v>0</v>
      </c>
      <c r="D360" s="269">
        <f>SUM(D356:D359)</f>
        <v>0</v>
      </c>
      <c r="E360" s="272"/>
      <c r="F360" s="298">
        <f>SUM(F356:F359)</f>
        <v>0</v>
      </c>
      <c r="G360" s="298">
        <f>SUM(G356:G359)</f>
        <v>0</v>
      </c>
    </row>
    <row r="361" spans="1:7" s="214" customFormat="1" x14ac:dyDescent="0.25">
      <c r="A361" s="331" t="s">
        <v>1918</v>
      </c>
      <c r="B361" s="271"/>
      <c r="C361" s="269"/>
      <c r="D361" s="269"/>
      <c r="E361" s="272"/>
      <c r="F361" s="272"/>
      <c r="G361" s="272"/>
    </row>
    <row r="362" spans="1:7" s="214" customFormat="1" x14ac:dyDescent="0.25">
      <c r="A362" s="331" t="s">
        <v>1919</v>
      </c>
      <c r="B362" s="252"/>
      <c r="C362" s="257"/>
      <c r="D362" s="252"/>
      <c r="E362" s="251"/>
      <c r="F362" s="251"/>
      <c r="G362" s="251"/>
    </row>
    <row r="363" spans="1:7" s="214" customFormat="1" x14ac:dyDescent="0.25">
      <c r="A363" s="331" t="s">
        <v>1920</v>
      </c>
      <c r="B363" s="252"/>
      <c r="C363" s="257"/>
      <c r="D363" s="252"/>
      <c r="E363" s="251"/>
      <c r="F363" s="251"/>
      <c r="G363" s="251"/>
    </row>
    <row r="364" spans="1:7" s="214" customFormat="1" x14ac:dyDescent="0.25">
      <c r="A364" s="331" t="s">
        <v>1921</v>
      </c>
      <c r="B364" s="252"/>
      <c r="C364" s="257"/>
      <c r="D364" s="252"/>
      <c r="E364" s="251"/>
      <c r="F364" s="251"/>
      <c r="G364" s="251"/>
    </row>
    <row r="365" spans="1:7" s="214" customFormat="1" x14ac:dyDescent="0.25">
      <c r="A365" s="331" t="s">
        <v>1922</v>
      </c>
      <c r="B365" s="252"/>
      <c r="C365" s="257"/>
      <c r="D365" s="252"/>
      <c r="E365" s="251"/>
      <c r="F365" s="251"/>
      <c r="G365" s="251"/>
    </row>
    <row r="366" spans="1:7" s="214" customFormat="1" x14ac:dyDescent="0.25">
      <c r="A366" s="331" t="s">
        <v>1923</v>
      </c>
      <c r="B366" s="252"/>
      <c r="C366" s="257"/>
      <c r="D366" s="252"/>
      <c r="E366" s="251"/>
      <c r="F366" s="251"/>
      <c r="G366" s="251"/>
    </row>
    <row r="367" spans="1:7" s="214" customFormat="1" x14ac:dyDescent="0.25">
      <c r="A367" s="331" t="s">
        <v>1924</v>
      </c>
      <c r="B367" s="252"/>
      <c r="C367" s="257"/>
      <c r="D367" s="252"/>
      <c r="E367" s="251"/>
      <c r="F367" s="251"/>
      <c r="G367" s="251"/>
    </row>
    <row r="368" spans="1:7" s="214" customFormat="1" x14ac:dyDescent="0.25">
      <c r="A368" s="331" t="s">
        <v>1925</v>
      </c>
      <c r="B368" s="252"/>
      <c r="C368" s="257"/>
      <c r="D368" s="252"/>
      <c r="E368" s="251"/>
      <c r="F368" s="251"/>
      <c r="G368" s="251"/>
    </row>
    <row r="369" spans="1:7" s="214" customFormat="1" x14ac:dyDescent="0.25">
      <c r="A369" s="331" t="s">
        <v>1926</v>
      </c>
      <c r="B369" s="252"/>
      <c r="C369" s="257"/>
      <c r="D369" s="252"/>
      <c r="E369" s="251"/>
      <c r="F369" s="251"/>
      <c r="G369" s="251"/>
    </row>
    <row r="370" spans="1:7" s="214" customFormat="1" x14ac:dyDescent="0.25">
      <c r="A370" s="331" t="s">
        <v>1927</v>
      </c>
      <c r="B370" s="252"/>
      <c r="C370" s="257"/>
      <c r="D370" s="252"/>
      <c r="E370" s="251"/>
      <c r="F370" s="251"/>
      <c r="G370" s="251"/>
    </row>
    <row r="371" spans="1:7" s="214" customFormat="1" x14ac:dyDescent="0.25">
      <c r="A371" s="331" t="s">
        <v>1928</v>
      </c>
      <c r="B371" s="252"/>
      <c r="C371" s="257"/>
      <c r="D371" s="252"/>
      <c r="E371" s="251"/>
      <c r="F371" s="251"/>
      <c r="G371" s="251"/>
    </row>
    <row r="372" spans="1:7" s="214" customFormat="1" x14ac:dyDescent="0.25">
      <c r="A372" s="331" t="s">
        <v>1929</v>
      </c>
      <c r="B372" s="252"/>
      <c r="C372" s="257"/>
      <c r="D372" s="252"/>
      <c r="E372" s="251"/>
      <c r="F372" s="251"/>
      <c r="G372" s="251"/>
    </row>
    <row r="373" spans="1:7" s="214" customFormat="1" x14ac:dyDescent="0.25">
      <c r="A373" s="331" t="s">
        <v>1930</v>
      </c>
      <c r="B373" s="252"/>
      <c r="C373" s="257"/>
      <c r="D373" s="252"/>
      <c r="E373" s="251"/>
      <c r="F373" s="251"/>
      <c r="G373" s="251"/>
    </row>
    <row r="374" spans="1:7" s="214" customFormat="1" x14ac:dyDescent="0.25">
      <c r="A374" s="331" t="s">
        <v>1931</v>
      </c>
      <c r="B374" s="252"/>
      <c r="C374" s="257"/>
      <c r="D374" s="252"/>
      <c r="E374" s="251"/>
      <c r="F374" s="251"/>
      <c r="G374" s="251"/>
    </row>
    <row r="375" spans="1:7" s="214" customFormat="1" x14ac:dyDescent="0.25">
      <c r="A375" s="331" t="s">
        <v>1932</v>
      </c>
      <c r="B375" s="252"/>
      <c r="C375" s="257"/>
      <c r="D375" s="252"/>
      <c r="E375" s="251"/>
      <c r="F375" s="251"/>
      <c r="G375" s="251"/>
    </row>
    <row r="376" spans="1:7" s="214" customFormat="1" x14ac:dyDescent="0.25">
      <c r="A376" s="331" t="s">
        <v>1933</v>
      </c>
      <c r="B376" s="252"/>
      <c r="C376" s="257"/>
      <c r="D376" s="252"/>
      <c r="E376" s="251"/>
      <c r="F376" s="251"/>
      <c r="G376" s="251"/>
    </row>
    <row r="377" spans="1:7" s="214" customFormat="1" x14ac:dyDescent="0.25">
      <c r="A377" s="331" t="s">
        <v>1934</v>
      </c>
      <c r="B377" s="252"/>
      <c r="C377" s="257"/>
      <c r="D377" s="252"/>
      <c r="E377" s="251"/>
      <c r="F377" s="251"/>
      <c r="G377" s="251"/>
    </row>
    <row r="378" spans="1:7" s="214" customFormat="1" x14ac:dyDescent="0.25">
      <c r="A378" s="331" t="s">
        <v>1935</v>
      </c>
      <c r="B378" s="252"/>
      <c r="C378" s="257"/>
      <c r="D378" s="252"/>
      <c r="E378" s="251"/>
      <c r="F378" s="251"/>
      <c r="G378" s="251"/>
    </row>
    <row r="379" spans="1:7" s="214" customFormat="1" x14ac:dyDescent="0.25">
      <c r="A379" s="331" t="s">
        <v>1936</v>
      </c>
      <c r="B379" s="252"/>
      <c r="C379" s="257"/>
      <c r="D379" s="252"/>
      <c r="E379" s="251"/>
      <c r="F379" s="251"/>
      <c r="G379" s="251"/>
    </row>
    <row r="380" spans="1:7" s="214" customFormat="1" x14ac:dyDescent="0.25">
      <c r="A380" s="331" t="s">
        <v>1937</v>
      </c>
      <c r="B380" s="252"/>
      <c r="C380" s="257"/>
      <c r="D380" s="252"/>
      <c r="E380" s="251"/>
      <c r="F380" s="251"/>
      <c r="G380" s="251"/>
    </row>
    <row r="381" spans="1:7" s="214" customFormat="1" x14ac:dyDescent="0.25">
      <c r="A381" s="331" t="s">
        <v>1938</v>
      </c>
      <c r="B381" s="252"/>
      <c r="C381" s="257"/>
      <c r="D381" s="252"/>
      <c r="E381" s="251"/>
      <c r="F381" s="251"/>
      <c r="G381" s="251"/>
    </row>
    <row r="382" spans="1:7" s="214" customFormat="1" x14ac:dyDescent="0.25">
      <c r="A382" s="331" t="s">
        <v>1939</v>
      </c>
      <c r="B382" s="252"/>
      <c r="C382" s="257"/>
      <c r="D382" s="252"/>
      <c r="E382" s="251"/>
      <c r="F382" s="251"/>
      <c r="G382" s="251"/>
    </row>
    <row r="383" spans="1:7" s="214" customFormat="1" x14ac:dyDescent="0.25">
      <c r="A383" s="331" t="s">
        <v>1940</v>
      </c>
      <c r="B383" s="252"/>
      <c r="C383" s="257"/>
      <c r="D383" s="252"/>
      <c r="E383" s="251"/>
      <c r="F383" s="251"/>
      <c r="G383" s="251"/>
    </row>
    <row r="384" spans="1:7" s="214" customFormat="1" x14ac:dyDescent="0.25">
      <c r="A384" s="331" t="s">
        <v>1941</v>
      </c>
      <c r="B384" s="252"/>
      <c r="C384" s="257"/>
      <c r="D384" s="252"/>
      <c r="E384" s="251"/>
      <c r="F384" s="251"/>
      <c r="G384" s="251"/>
    </row>
    <row r="385" spans="1:7" s="214" customFormat="1" x14ac:dyDescent="0.25">
      <c r="A385" s="331" t="s">
        <v>1942</v>
      </c>
      <c r="B385" s="252"/>
      <c r="C385" s="257"/>
      <c r="D385" s="252"/>
      <c r="E385" s="251"/>
      <c r="F385" s="251"/>
      <c r="G385" s="251"/>
    </row>
    <row r="386" spans="1:7" s="214" customFormat="1" x14ac:dyDescent="0.25">
      <c r="A386" s="331" t="s">
        <v>1943</v>
      </c>
      <c r="B386" s="252"/>
      <c r="C386" s="257"/>
      <c r="D386" s="252"/>
      <c r="E386" s="251"/>
      <c r="F386" s="251"/>
      <c r="G386" s="251"/>
    </row>
    <row r="387" spans="1:7" s="214" customFormat="1" x14ac:dyDescent="0.25">
      <c r="A387" s="331" t="s">
        <v>1944</v>
      </c>
      <c r="B387" s="252"/>
      <c r="C387" s="257"/>
      <c r="D387" s="252"/>
      <c r="E387" s="251"/>
      <c r="F387" s="251"/>
      <c r="G387" s="251"/>
    </row>
    <row r="388" spans="1:7" s="214" customFormat="1" x14ac:dyDescent="0.25">
      <c r="A388" s="331" t="s">
        <v>1945</v>
      </c>
      <c r="B388" s="252"/>
      <c r="C388" s="257"/>
      <c r="D388" s="252"/>
      <c r="E388" s="251"/>
      <c r="F388" s="251"/>
      <c r="G388" s="251"/>
    </row>
    <row r="389" spans="1:7" s="214" customFormat="1" x14ac:dyDescent="0.25">
      <c r="A389" s="331" t="s">
        <v>1946</v>
      </c>
      <c r="B389" s="252"/>
      <c r="C389" s="257"/>
      <c r="D389" s="252"/>
      <c r="E389" s="251"/>
      <c r="F389" s="251"/>
      <c r="G389" s="251"/>
    </row>
    <row r="390" spans="1:7" s="214" customFormat="1" x14ac:dyDescent="0.25">
      <c r="A390" s="331" t="s">
        <v>1947</v>
      </c>
      <c r="B390" s="252"/>
      <c r="C390" s="257"/>
      <c r="D390" s="252"/>
      <c r="E390" s="251"/>
      <c r="F390" s="251"/>
      <c r="G390" s="251"/>
    </row>
    <row r="391" spans="1:7" s="214" customFormat="1" x14ac:dyDescent="0.25">
      <c r="A391" s="331" t="s">
        <v>1948</v>
      </c>
      <c r="B391" s="252"/>
      <c r="C391" s="257"/>
      <c r="D391" s="252"/>
      <c r="E391" s="251"/>
      <c r="F391" s="251"/>
      <c r="G391" s="251"/>
    </row>
    <row r="392" spans="1:7" s="214" customFormat="1" x14ac:dyDescent="0.25">
      <c r="A392" s="331" t="s">
        <v>1949</v>
      </c>
      <c r="B392" s="252"/>
      <c r="C392" s="257"/>
      <c r="D392" s="252"/>
      <c r="E392" s="251"/>
      <c r="F392" s="251"/>
      <c r="G392" s="251"/>
    </row>
    <row r="393" spans="1:7" s="214" customFormat="1" x14ac:dyDescent="0.25">
      <c r="A393" s="331" t="s">
        <v>1950</v>
      </c>
      <c r="B393" s="252"/>
      <c r="C393" s="257"/>
      <c r="D393" s="252"/>
      <c r="E393" s="251"/>
      <c r="F393" s="251"/>
      <c r="G393" s="251"/>
    </row>
    <row r="394" spans="1:7" s="214" customFormat="1" x14ac:dyDescent="0.25">
      <c r="A394" s="331" t="s">
        <v>1951</v>
      </c>
      <c r="B394" s="252"/>
      <c r="C394" s="257"/>
      <c r="D394" s="252"/>
      <c r="E394" s="251"/>
      <c r="F394" s="251"/>
      <c r="G394" s="251"/>
    </row>
    <row r="395" spans="1:7" s="214" customFormat="1" x14ac:dyDescent="0.25">
      <c r="A395" s="331" t="s">
        <v>1952</v>
      </c>
      <c r="B395" s="252"/>
      <c r="C395" s="257"/>
      <c r="D395" s="252"/>
      <c r="E395" s="251"/>
      <c r="F395" s="251"/>
      <c r="G395" s="251"/>
    </row>
    <row r="396" spans="1:7" s="214" customFormat="1" x14ac:dyDescent="0.25">
      <c r="A396" s="331" t="s">
        <v>1953</v>
      </c>
      <c r="B396" s="252"/>
      <c r="C396" s="257"/>
      <c r="D396" s="252"/>
      <c r="E396" s="251"/>
      <c r="F396" s="251"/>
      <c r="G396" s="251"/>
    </row>
    <row r="397" spans="1:7" s="214" customFormat="1" x14ac:dyDescent="0.25">
      <c r="A397" s="331" t="s">
        <v>1954</v>
      </c>
      <c r="B397" s="252"/>
      <c r="C397" s="257"/>
      <c r="D397" s="252"/>
      <c r="E397" s="251"/>
      <c r="F397" s="251"/>
      <c r="G397" s="251"/>
    </row>
    <row r="398" spans="1:7" s="214" customFormat="1" x14ac:dyDescent="0.25">
      <c r="A398" s="331" t="s">
        <v>1955</v>
      </c>
      <c r="B398" s="252"/>
      <c r="C398" s="257"/>
      <c r="D398" s="252"/>
      <c r="E398" s="251"/>
      <c r="F398" s="251"/>
      <c r="G398" s="251"/>
    </row>
    <row r="399" spans="1:7" s="214" customFormat="1" x14ac:dyDescent="0.25">
      <c r="A399" s="331" t="s">
        <v>1956</v>
      </c>
      <c r="B399" s="252"/>
      <c r="C399" s="257"/>
      <c r="D399" s="252"/>
      <c r="E399" s="251"/>
      <c r="F399" s="251"/>
      <c r="G399" s="251"/>
    </row>
    <row r="400" spans="1:7" s="214" customFormat="1" x14ac:dyDescent="0.25">
      <c r="A400" s="331" t="s">
        <v>1957</v>
      </c>
      <c r="B400" s="252"/>
      <c r="C400" s="257"/>
      <c r="D400" s="252"/>
      <c r="E400" s="251"/>
      <c r="F400" s="251"/>
      <c r="G400" s="251"/>
    </row>
    <row r="401" spans="1:7" s="259" customFormat="1" x14ac:dyDescent="0.25">
      <c r="A401" s="331" t="s">
        <v>1958</v>
      </c>
      <c r="B401" s="269"/>
      <c r="C401" s="257"/>
      <c r="D401" s="269"/>
      <c r="E401" s="268"/>
      <c r="F401" s="268"/>
      <c r="G401" s="268"/>
    </row>
    <row r="402" spans="1:7" s="259" customFormat="1" x14ac:dyDescent="0.25">
      <c r="A402" s="331" t="s">
        <v>1959</v>
      </c>
      <c r="B402" s="269"/>
      <c r="C402" s="257"/>
      <c r="D402" s="269"/>
      <c r="E402" s="268"/>
      <c r="F402" s="268"/>
      <c r="G402" s="268"/>
    </row>
    <row r="403" spans="1:7" s="259" customFormat="1" x14ac:dyDescent="0.25">
      <c r="A403" s="331" t="s">
        <v>1960</v>
      </c>
      <c r="B403" s="269"/>
      <c r="C403" s="257"/>
      <c r="D403" s="269"/>
      <c r="E403" s="268"/>
      <c r="F403" s="268"/>
      <c r="G403" s="268"/>
    </row>
    <row r="404" spans="1:7" s="259" customFormat="1" x14ac:dyDescent="0.25">
      <c r="A404" s="331" t="s">
        <v>1961</v>
      </c>
      <c r="B404" s="269"/>
      <c r="C404" s="257"/>
      <c r="D404" s="269"/>
      <c r="E404" s="268"/>
      <c r="F404" s="268"/>
      <c r="G404" s="268"/>
    </row>
    <row r="405" spans="1:7" s="259" customFormat="1" x14ac:dyDescent="0.25">
      <c r="A405" s="331" t="s">
        <v>1962</v>
      </c>
      <c r="B405" s="269"/>
      <c r="C405" s="257"/>
      <c r="D405" s="269"/>
      <c r="E405" s="268"/>
      <c r="F405" s="268"/>
      <c r="G405" s="268"/>
    </row>
    <row r="406" spans="1:7" s="259" customFormat="1" x14ac:dyDescent="0.25">
      <c r="A406" s="331" t="s">
        <v>1963</v>
      </c>
      <c r="B406" s="269"/>
      <c r="C406" s="257"/>
      <c r="D406" s="269"/>
      <c r="E406" s="268"/>
      <c r="F406" s="268"/>
      <c r="G406" s="268"/>
    </row>
    <row r="407" spans="1:7" s="259" customFormat="1" x14ac:dyDescent="0.25">
      <c r="A407" s="331" t="s">
        <v>1964</v>
      </c>
      <c r="B407" s="269"/>
      <c r="C407" s="257"/>
      <c r="D407" s="269"/>
      <c r="E407" s="268"/>
      <c r="F407" s="268"/>
      <c r="G407" s="268"/>
    </row>
    <row r="408" spans="1:7" s="259" customFormat="1" x14ac:dyDescent="0.25">
      <c r="A408" s="331" t="s">
        <v>1965</v>
      </c>
      <c r="B408" s="269"/>
      <c r="C408" s="257"/>
      <c r="D408" s="269"/>
      <c r="E408" s="268"/>
      <c r="F408" s="268"/>
      <c r="G408" s="268"/>
    </row>
    <row r="409" spans="1:7" s="259" customFormat="1" x14ac:dyDescent="0.25">
      <c r="A409" s="331" t="s">
        <v>1966</v>
      </c>
      <c r="B409" s="269"/>
      <c r="C409" s="257"/>
      <c r="D409" s="269"/>
      <c r="E409" s="268"/>
      <c r="F409" s="268"/>
      <c r="G409" s="268"/>
    </row>
    <row r="410" spans="1:7" s="214" customFormat="1" x14ac:dyDescent="0.25">
      <c r="A410" s="331" t="s">
        <v>1967</v>
      </c>
      <c r="B410" s="252"/>
      <c r="C410" s="257"/>
      <c r="D410" s="252"/>
      <c r="E410" s="251"/>
      <c r="F410" s="251"/>
      <c r="G410" s="251"/>
    </row>
    <row r="411" spans="1:7" ht="18.75" x14ac:dyDescent="0.25">
      <c r="A411" s="167"/>
      <c r="B411" s="168" t="s">
        <v>801</v>
      </c>
      <c r="C411" s="167"/>
      <c r="D411" s="167"/>
      <c r="E411" s="167"/>
      <c r="F411" s="169"/>
      <c r="G411" s="169"/>
    </row>
    <row r="412" spans="1:7" ht="15" customHeight="1" x14ac:dyDescent="0.25">
      <c r="A412" s="154"/>
      <c r="B412" s="323" t="s">
        <v>1968</v>
      </c>
      <c r="C412" s="154" t="s">
        <v>682</v>
      </c>
      <c r="D412" s="154" t="s">
        <v>683</v>
      </c>
      <c r="E412" s="154"/>
      <c r="F412" s="154" t="s">
        <v>513</v>
      </c>
      <c r="G412" s="154" t="s">
        <v>684</v>
      </c>
    </row>
    <row r="413" spans="1:7" x14ac:dyDescent="0.25">
      <c r="A413" s="269" t="s">
        <v>1756</v>
      </c>
      <c r="B413" s="143" t="s">
        <v>686</v>
      </c>
      <c r="C413" s="205">
        <v>0</v>
      </c>
      <c r="D413" s="170"/>
      <c r="E413" s="170"/>
      <c r="F413" s="171"/>
      <c r="G413" s="171"/>
    </row>
    <row r="414" spans="1:7" x14ac:dyDescent="0.25">
      <c r="A414" s="270"/>
      <c r="D414" s="170"/>
      <c r="E414" s="170"/>
      <c r="F414" s="171"/>
      <c r="G414" s="171"/>
    </row>
    <row r="415" spans="1:7" x14ac:dyDescent="0.25">
      <c r="A415" s="269"/>
      <c r="B415" s="143" t="s">
        <v>687</v>
      </c>
      <c r="D415" s="170"/>
      <c r="E415" s="170"/>
      <c r="F415" s="171"/>
      <c r="G415" s="171"/>
    </row>
    <row r="416" spans="1:7" x14ac:dyDescent="0.25">
      <c r="A416" s="269" t="s">
        <v>1757</v>
      </c>
      <c r="B416" s="164" t="s">
        <v>2495</v>
      </c>
      <c r="C416" s="205">
        <v>0</v>
      </c>
      <c r="D416" s="208">
        <v>0</v>
      </c>
      <c r="E416" s="170"/>
      <c r="F416" s="204" t="str">
        <f t="shared" ref="F416:F439" si="17">IF($C$440=0,"",IF(C416="[for completion]","",C416/$C$440))</f>
        <v/>
      </c>
      <c r="G416" s="204" t="str">
        <f t="shared" ref="G416:G439" si="18">IF($D$440=0,"",IF(D416="[for completion]","",D416/$D$440))</f>
        <v/>
      </c>
    </row>
    <row r="417" spans="1:7" x14ac:dyDescent="0.25">
      <c r="A417" s="269" t="s">
        <v>1758</v>
      </c>
      <c r="B417" s="164" t="s">
        <v>2496</v>
      </c>
      <c r="C417" s="205">
        <v>0</v>
      </c>
      <c r="D417" s="208">
        <v>0</v>
      </c>
      <c r="E417" s="170"/>
      <c r="F417" s="204" t="str">
        <f t="shared" si="17"/>
        <v/>
      </c>
      <c r="G417" s="204" t="str">
        <f t="shared" si="18"/>
        <v/>
      </c>
    </row>
    <row r="418" spans="1:7" x14ac:dyDescent="0.25">
      <c r="A418" s="269" t="s">
        <v>1759</v>
      </c>
      <c r="B418" s="164" t="s">
        <v>2497</v>
      </c>
      <c r="C418" s="205">
        <v>0</v>
      </c>
      <c r="D418" s="208">
        <v>0</v>
      </c>
      <c r="E418" s="170"/>
      <c r="F418" s="204" t="str">
        <f t="shared" si="17"/>
        <v/>
      </c>
      <c r="G418" s="204" t="str">
        <f t="shared" si="18"/>
        <v/>
      </c>
    </row>
    <row r="419" spans="1:7" x14ac:dyDescent="0.25">
      <c r="A419" s="269" t="s">
        <v>1760</v>
      </c>
      <c r="B419" s="164" t="s">
        <v>2498</v>
      </c>
      <c r="C419" s="205">
        <v>0</v>
      </c>
      <c r="D419" s="208">
        <v>0</v>
      </c>
      <c r="E419" s="170"/>
      <c r="F419" s="204" t="str">
        <f t="shared" si="17"/>
        <v/>
      </c>
      <c r="G419" s="204" t="str">
        <f t="shared" si="18"/>
        <v/>
      </c>
    </row>
    <row r="420" spans="1:7" x14ac:dyDescent="0.25">
      <c r="A420" s="269" t="s">
        <v>1761</v>
      </c>
      <c r="B420" s="164" t="s">
        <v>2499</v>
      </c>
      <c r="C420" s="205">
        <v>0</v>
      </c>
      <c r="D420" s="208">
        <v>0</v>
      </c>
      <c r="E420" s="170"/>
      <c r="F420" s="204" t="str">
        <f t="shared" si="17"/>
        <v/>
      </c>
      <c r="G420" s="204" t="str">
        <f t="shared" si="18"/>
        <v/>
      </c>
    </row>
    <row r="421" spans="1:7" x14ac:dyDescent="0.25">
      <c r="A421" s="269" t="s">
        <v>1762</v>
      </c>
      <c r="B421" s="164" t="s">
        <v>2500</v>
      </c>
      <c r="C421" s="205">
        <v>0</v>
      </c>
      <c r="D421" s="208">
        <v>0</v>
      </c>
      <c r="E421" s="170"/>
      <c r="F421" s="204" t="str">
        <f t="shared" si="17"/>
        <v/>
      </c>
      <c r="G421" s="204" t="str">
        <f t="shared" si="18"/>
        <v/>
      </c>
    </row>
    <row r="422" spans="1:7" x14ac:dyDescent="0.25">
      <c r="A422" s="269" t="s">
        <v>1763</v>
      </c>
      <c r="B422" s="164"/>
      <c r="C422" s="205"/>
      <c r="D422" s="208"/>
      <c r="E422" s="170"/>
      <c r="F422" s="204" t="str">
        <f t="shared" si="17"/>
        <v/>
      </c>
      <c r="G422" s="204" t="str">
        <f t="shared" si="18"/>
        <v/>
      </c>
    </row>
    <row r="423" spans="1:7" x14ac:dyDescent="0.25">
      <c r="A423" s="269" t="s">
        <v>1764</v>
      </c>
      <c r="B423" s="164"/>
      <c r="C423" s="205"/>
      <c r="D423" s="208"/>
      <c r="E423" s="170"/>
      <c r="F423" s="204" t="str">
        <f t="shared" si="17"/>
        <v/>
      </c>
      <c r="G423" s="204" t="str">
        <f t="shared" si="18"/>
        <v/>
      </c>
    </row>
    <row r="424" spans="1:7" x14ac:dyDescent="0.25">
      <c r="A424" s="269" t="s">
        <v>1765</v>
      </c>
      <c r="B424" s="234"/>
      <c r="C424" s="205"/>
      <c r="D424" s="208"/>
      <c r="E424" s="170"/>
      <c r="F424" s="204" t="str">
        <f t="shared" si="17"/>
        <v/>
      </c>
      <c r="G424" s="204" t="str">
        <f t="shared" si="18"/>
        <v/>
      </c>
    </row>
    <row r="425" spans="1:7" x14ac:dyDescent="0.25">
      <c r="A425" s="269" t="s">
        <v>1969</v>
      </c>
      <c r="B425" s="164"/>
      <c r="C425" s="205"/>
      <c r="D425" s="208"/>
      <c r="E425" s="164"/>
      <c r="F425" s="204" t="str">
        <f t="shared" si="17"/>
        <v/>
      </c>
      <c r="G425" s="204" t="str">
        <f t="shared" si="18"/>
        <v/>
      </c>
    </row>
    <row r="426" spans="1:7" x14ac:dyDescent="0.25">
      <c r="A426" s="269" t="s">
        <v>1970</v>
      </c>
      <c r="B426" s="164"/>
      <c r="C426" s="205"/>
      <c r="D426" s="208"/>
      <c r="E426" s="164"/>
      <c r="F426" s="204" t="str">
        <f t="shared" si="17"/>
        <v/>
      </c>
      <c r="G426" s="204" t="str">
        <f t="shared" si="18"/>
        <v/>
      </c>
    </row>
    <row r="427" spans="1:7" x14ac:dyDescent="0.25">
      <c r="A427" s="269" t="s">
        <v>1971</v>
      </c>
      <c r="B427" s="164"/>
      <c r="C427" s="205"/>
      <c r="D427" s="208"/>
      <c r="E427" s="164"/>
      <c r="F427" s="204" t="str">
        <f t="shared" si="17"/>
        <v/>
      </c>
      <c r="G427" s="204" t="str">
        <f t="shared" si="18"/>
        <v/>
      </c>
    </row>
    <row r="428" spans="1:7" x14ac:dyDescent="0.25">
      <c r="A428" s="269" t="s">
        <v>1972</v>
      </c>
      <c r="B428" s="164"/>
      <c r="C428" s="205"/>
      <c r="D428" s="208"/>
      <c r="E428" s="164"/>
      <c r="F428" s="204" t="str">
        <f t="shared" si="17"/>
        <v/>
      </c>
      <c r="G428" s="204" t="str">
        <f t="shared" si="18"/>
        <v/>
      </c>
    </row>
    <row r="429" spans="1:7" x14ac:dyDescent="0.25">
      <c r="A429" s="269" t="s">
        <v>1973</v>
      </c>
      <c r="B429" s="164"/>
      <c r="C429" s="205"/>
      <c r="D429" s="208"/>
      <c r="E429" s="164"/>
      <c r="F429" s="204" t="str">
        <f t="shared" si="17"/>
        <v/>
      </c>
      <c r="G429" s="204" t="str">
        <f t="shared" si="18"/>
        <v/>
      </c>
    </row>
    <row r="430" spans="1:7" x14ac:dyDescent="0.25">
      <c r="A430" s="269" t="s">
        <v>1974</v>
      </c>
      <c r="B430" s="164"/>
      <c r="C430" s="205"/>
      <c r="D430" s="208"/>
      <c r="E430" s="164"/>
      <c r="F430" s="204" t="str">
        <f t="shared" si="17"/>
        <v/>
      </c>
      <c r="G430" s="204" t="str">
        <f t="shared" si="18"/>
        <v/>
      </c>
    </row>
    <row r="431" spans="1:7" x14ac:dyDescent="0.25">
      <c r="A431" s="269" t="s">
        <v>1975</v>
      </c>
      <c r="B431" s="164"/>
      <c r="C431" s="205"/>
      <c r="D431" s="208"/>
      <c r="F431" s="204" t="str">
        <f t="shared" si="17"/>
        <v/>
      </c>
      <c r="G431" s="204" t="str">
        <f t="shared" si="18"/>
        <v/>
      </c>
    </row>
    <row r="432" spans="1:7" x14ac:dyDescent="0.25">
      <c r="A432" s="269" t="s">
        <v>1976</v>
      </c>
      <c r="B432" s="164"/>
      <c r="C432" s="205"/>
      <c r="D432" s="208"/>
      <c r="E432" s="159"/>
      <c r="F432" s="204" t="str">
        <f t="shared" si="17"/>
        <v/>
      </c>
      <c r="G432" s="204" t="str">
        <f t="shared" si="18"/>
        <v/>
      </c>
    </row>
    <row r="433" spans="1:7" x14ac:dyDescent="0.25">
      <c r="A433" s="269" t="s">
        <v>1977</v>
      </c>
      <c r="B433" s="164"/>
      <c r="C433" s="205"/>
      <c r="D433" s="208"/>
      <c r="E433" s="159"/>
      <c r="F433" s="204" t="str">
        <f t="shared" si="17"/>
        <v/>
      </c>
      <c r="G433" s="204" t="str">
        <f t="shared" si="18"/>
        <v/>
      </c>
    </row>
    <row r="434" spans="1:7" x14ac:dyDescent="0.25">
      <c r="A434" s="269" t="s">
        <v>1978</v>
      </c>
      <c r="B434" s="164"/>
      <c r="C434" s="205"/>
      <c r="D434" s="208"/>
      <c r="E434" s="159"/>
      <c r="F434" s="204" t="str">
        <f t="shared" si="17"/>
        <v/>
      </c>
      <c r="G434" s="204" t="str">
        <f t="shared" si="18"/>
        <v/>
      </c>
    </row>
    <row r="435" spans="1:7" x14ac:dyDescent="0.25">
      <c r="A435" s="269" t="s">
        <v>1979</v>
      </c>
      <c r="B435" s="164"/>
      <c r="C435" s="205"/>
      <c r="D435" s="208"/>
      <c r="E435" s="159"/>
      <c r="F435" s="204" t="str">
        <f t="shared" si="17"/>
        <v/>
      </c>
      <c r="G435" s="204" t="str">
        <f t="shared" si="18"/>
        <v/>
      </c>
    </row>
    <row r="436" spans="1:7" x14ac:dyDescent="0.25">
      <c r="A436" s="269" t="s">
        <v>1980</v>
      </c>
      <c r="B436" s="164"/>
      <c r="C436" s="205"/>
      <c r="D436" s="208"/>
      <c r="E436" s="159"/>
      <c r="F436" s="204" t="str">
        <f t="shared" si="17"/>
        <v/>
      </c>
      <c r="G436" s="204" t="str">
        <f t="shared" si="18"/>
        <v/>
      </c>
    </row>
    <row r="437" spans="1:7" x14ac:dyDescent="0.25">
      <c r="A437" s="269" t="s">
        <v>1981</v>
      </c>
      <c r="B437" s="164"/>
      <c r="C437" s="205"/>
      <c r="D437" s="208"/>
      <c r="E437" s="159"/>
      <c r="F437" s="204" t="str">
        <f t="shared" si="17"/>
        <v/>
      </c>
      <c r="G437" s="204" t="str">
        <f t="shared" si="18"/>
        <v/>
      </c>
    </row>
    <row r="438" spans="1:7" x14ac:dyDescent="0.25">
      <c r="A438" s="269" t="s">
        <v>1982</v>
      </c>
      <c r="B438" s="164"/>
      <c r="C438" s="205"/>
      <c r="D438" s="208"/>
      <c r="E438" s="159"/>
      <c r="F438" s="204" t="str">
        <f t="shared" si="17"/>
        <v/>
      </c>
      <c r="G438" s="204" t="str">
        <f t="shared" si="18"/>
        <v/>
      </c>
    </row>
    <row r="439" spans="1:7" x14ac:dyDescent="0.25">
      <c r="A439" s="269" t="s">
        <v>1983</v>
      </c>
      <c r="B439" s="164"/>
      <c r="C439" s="205"/>
      <c r="D439" s="208"/>
      <c r="E439" s="159"/>
      <c r="F439" s="204" t="str">
        <f t="shared" si="17"/>
        <v/>
      </c>
      <c r="G439" s="204" t="str">
        <f t="shared" si="18"/>
        <v/>
      </c>
    </row>
    <row r="440" spans="1:7" x14ac:dyDescent="0.25">
      <c r="A440" s="269" t="s">
        <v>1984</v>
      </c>
      <c r="B440" s="234" t="s">
        <v>146</v>
      </c>
      <c r="C440" s="211">
        <f>SUM(C416:C439)</f>
        <v>0</v>
      </c>
      <c r="D440" s="209">
        <f>SUM(D416:D439)</f>
        <v>0</v>
      </c>
      <c r="E440" s="159"/>
      <c r="F440" s="210">
        <f>SUM(F416:F439)</f>
        <v>0</v>
      </c>
      <c r="G440" s="210">
        <f>SUM(G416:G439)</f>
        <v>0</v>
      </c>
    </row>
    <row r="441" spans="1:7" ht="15" customHeight="1" x14ac:dyDescent="0.25">
      <c r="A441" s="154"/>
      <c r="B441" s="154" t="s">
        <v>1985</v>
      </c>
      <c r="C441" s="154" t="s">
        <v>682</v>
      </c>
      <c r="D441" s="154" t="s">
        <v>683</v>
      </c>
      <c r="E441" s="154"/>
      <c r="F441" s="154" t="s">
        <v>513</v>
      </c>
      <c r="G441" s="154" t="s">
        <v>684</v>
      </c>
    </row>
    <row r="442" spans="1:7" x14ac:dyDescent="0.25">
      <c r="A442" s="269" t="s">
        <v>1766</v>
      </c>
      <c r="B442" s="143" t="s">
        <v>715</v>
      </c>
      <c r="C442" s="177"/>
      <c r="G442" s="143"/>
    </row>
    <row r="443" spans="1:7" x14ac:dyDescent="0.25">
      <c r="A443" s="269"/>
      <c r="G443" s="143"/>
    </row>
    <row r="444" spans="1:7" x14ac:dyDescent="0.25">
      <c r="A444" s="269"/>
      <c r="B444" s="164" t="s">
        <v>716</v>
      </c>
      <c r="G444" s="143"/>
    </row>
    <row r="445" spans="1:7" x14ac:dyDescent="0.25">
      <c r="A445" s="269" t="s">
        <v>1767</v>
      </c>
      <c r="B445" s="143" t="s">
        <v>718</v>
      </c>
      <c r="C445" s="205"/>
      <c r="D445" s="208"/>
      <c r="F445" s="204" t="str">
        <f>IF($C$453=0,"",IF(C445="[for completion]","",C445/$C$453))</f>
        <v/>
      </c>
      <c r="G445" s="204" t="str">
        <f>IF($D$453=0,"",IF(D445="[for completion]","",D445/$D$453))</f>
        <v/>
      </c>
    </row>
    <row r="446" spans="1:7" x14ac:dyDescent="0.25">
      <c r="A446" s="269" t="s">
        <v>1768</v>
      </c>
      <c r="B446" s="143" t="s">
        <v>720</v>
      </c>
      <c r="C446" s="205"/>
      <c r="D446" s="208"/>
      <c r="F446" s="204" t="str">
        <f t="shared" ref="F446:F459" si="19">IF($C$453=0,"",IF(C446="[for completion]","",C446/$C$453))</f>
        <v/>
      </c>
      <c r="G446" s="204" t="str">
        <f t="shared" ref="G446:G459" si="20">IF($D$453=0,"",IF(D446="[for completion]","",D446/$D$453))</f>
        <v/>
      </c>
    </row>
    <row r="447" spans="1:7" x14ac:dyDescent="0.25">
      <c r="A447" s="269" t="s">
        <v>1769</v>
      </c>
      <c r="B447" s="143" t="s">
        <v>722</v>
      </c>
      <c r="C447" s="205"/>
      <c r="D447" s="208"/>
      <c r="F447" s="204" t="str">
        <f t="shared" si="19"/>
        <v/>
      </c>
      <c r="G447" s="204" t="str">
        <f t="shared" si="20"/>
        <v/>
      </c>
    </row>
    <row r="448" spans="1:7" x14ac:dyDescent="0.25">
      <c r="A448" s="269" t="s">
        <v>1770</v>
      </c>
      <c r="B448" s="143" t="s">
        <v>724</v>
      </c>
      <c r="C448" s="205"/>
      <c r="D448" s="208"/>
      <c r="F448" s="204" t="str">
        <f t="shared" si="19"/>
        <v/>
      </c>
      <c r="G448" s="204" t="str">
        <f t="shared" si="20"/>
        <v/>
      </c>
    </row>
    <row r="449" spans="1:7" x14ac:dyDescent="0.25">
      <c r="A449" s="269" t="s">
        <v>1771</v>
      </c>
      <c r="B449" s="143" t="s">
        <v>726</v>
      </c>
      <c r="C449" s="205"/>
      <c r="D449" s="208"/>
      <c r="F449" s="204" t="str">
        <f t="shared" si="19"/>
        <v/>
      </c>
      <c r="G449" s="204" t="str">
        <f t="shared" si="20"/>
        <v/>
      </c>
    </row>
    <row r="450" spans="1:7" x14ac:dyDescent="0.25">
      <c r="A450" s="269" t="s">
        <v>1772</v>
      </c>
      <c r="B450" s="143" t="s">
        <v>728</v>
      </c>
      <c r="C450" s="205"/>
      <c r="D450" s="208"/>
      <c r="F450" s="204" t="str">
        <f t="shared" si="19"/>
        <v/>
      </c>
      <c r="G450" s="204" t="str">
        <f t="shared" si="20"/>
        <v/>
      </c>
    </row>
    <row r="451" spans="1:7" x14ac:dyDescent="0.25">
      <c r="A451" s="269" t="s">
        <v>1773</v>
      </c>
      <c r="B451" s="143" t="s">
        <v>730</v>
      </c>
      <c r="C451" s="205"/>
      <c r="D451" s="208"/>
      <c r="F451" s="204" t="str">
        <f t="shared" si="19"/>
        <v/>
      </c>
      <c r="G451" s="204" t="str">
        <f t="shared" si="20"/>
        <v/>
      </c>
    </row>
    <row r="452" spans="1:7" x14ac:dyDescent="0.25">
      <c r="A452" s="269" t="s">
        <v>1774</v>
      </c>
      <c r="B452" s="143" t="s">
        <v>732</v>
      </c>
      <c r="C452" s="205"/>
      <c r="D452" s="208"/>
      <c r="F452" s="204" t="str">
        <f t="shared" si="19"/>
        <v/>
      </c>
      <c r="G452" s="204" t="str">
        <f t="shared" si="20"/>
        <v/>
      </c>
    </row>
    <row r="453" spans="1:7" x14ac:dyDescent="0.25">
      <c r="A453" s="269" t="s">
        <v>1775</v>
      </c>
      <c r="B453" s="173" t="s">
        <v>146</v>
      </c>
      <c r="C453" s="205">
        <f>SUM(C445:C452)</f>
        <v>0</v>
      </c>
      <c r="D453" s="208">
        <f>SUM(D445:D452)</f>
        <v>0</v>
      </c>
      <c r="F453" s="177">
        <f>SUM(F445:F452)</f>
        <v>0</v>
      </c>
      <c r="G453" s="177">
        <f>SUM(G445:G452)</f>
        <v>0</v>
      </c>
    </row>
    <row r="454" spans="1:7" outlineLevel="1" x14ac:dyDescent="0.25">
      <c r="A454" s="269" t="s">
        <v>1776</v>
      </c>
      <c r="B454" s="160" t="s">
        <v>735</v>
      </c>
      <c r="C454" s="205"/>
      <c r="D454" s="208"/>
      <c r="F454" s="204" t="str">
        <f t="shared" si="19"/>
        <v/>
      </c>
      <c r="G454" s="204" t="str">
        <f t="shared" si="20"/>
        <v/>
      </c>
    </row>
    <row r="455" spans="1:7" outlineLevel="1" x14ac:dyDescent="0.25">
      <c r="A455" s="269" t="s">
        <v>1777</v>
      </c>
      <c r="B455" s="160" t="s">
        <v>737</v>
      </c>
      <c r="C455" s="205"/>
      <c r="D455" s="208"/>
      <c r="F455" s="204" t="str">
        <f t="shared" si="19"/>
        <v/>
      </c>
      <c r="G455" s="204" t="str">
        <f t="shared" si="20"/>
        <v/>
      </c>
    </row>
    <row r="456" spans="1:7" outlineLevel="1" x14ac:dyDescent="0.25">
      <c r="A456" s="269" t="s">
        <v>1778</v>
      </c>
      <c r="B456" s="160" t="s">
        <v>739</v>
      </c>
      <c r="C456" s="205"/>
      <c r="D456" s="208"/>
      <c r="F456" s="204" t="str">
        <f t="shared" si="19"/>
        <v/>
      </c>
      <c r="G456" s="204" t="str">
        <f t="shared" si="20"/>
        <v/>
      </c>
    </row>
    <row r="457" spans="1:7" outlineLevel="1" x14ac:dyDescent="0.25">
      <c r="A457" s="269" t="s">
        <v>1779</v>
      </c>
      <c r="B457" s="160" t="s">
        <v>741</v>
      </c>
      <c r="C457" s="205"/>
      <c r="D457" s="208"/>
      <c r="F457" s="204" t="str">
        <f t="shared" si="19"/>
        <v/>
      </c>
      <c r="G457" s="204" t="str">
        <f t="shared" si="20"/>
        <v/>
      </c>
    </row>
    <row r="458" spans="1:7" outlineLevel="1" x14ac:dyDescent="0.25">
      <c r="A458" s="269" t="s">
        <v>1780</v>
      </c>
      <c r="B458" s="160" t="s">
        <v>743</v>
      </c>
      <c r="C458" s="205"/>
      <c r="D458" s="208"/>
      <c r="F458" s="204" t="str">
        <f t="shared" si="19"/>
        <v/>
      </c>
      <c r="G458" s="204" t="str">
        <f t="shared" si="20"/>
        <v/>
      </c>
    </row>
    <row r="459" spans="1:7" outlineLevel="1" x14ac:dyDescent="0.25">
      <c r="A459" s="269" t="s">
        <v>1781</v>
      </c>
      <c r="B459" s="160" t="s">
        <v>745</v>
      </c>
      <c r="C459" s="205"/>
      <c r="D459" s="208"/>
      <c r="F459" s="204" t="str">
        <f t="shared" si="19"/>
        <v/>
      </c>
      <c r="G459" s="204" t="str">
        <f t="shared" si="20"/>
        <v/>
      </c>
    </row>
    <row r="460" spans="1:7" outlineLevel="1" x14ac:dyDescent="0.25">
      <c r="A460" s="269" t="s">
        <v>1782</v>
      </c>
      <c r="B460" s="160"/>
      <c r="F460" s="157"/>
      <c r="G460" s="157"/>
    </row>
    <row r="461" spans="1:7" outlineLevel="1" x14ac:dyDescent="0.25">
      <c r="A461" s="269" t="s">
        <v>1783</v>
      </c>
      <c r="B461" s="160"/>
      <c r="F461" s="157"/>
      <c r="G461" s="157"/>
    </row>
    <row r="462" spans="1:7" outlineLevel="1" x14ac:dyDescent="0.25">
      <c r="A462" s="269" t="s">
        <v>1784</v>
      </c>
      <c r="B462" s="160"/>
      <c r="F462" s="159"/>
      <c r="G462" s="159"/>
    </row>
    <row r="463" spans="1:7" ht="15" customHeight="1" x14ac:dyDescent="0.25">
      <c r="A463" s="154"/>
      <c r="B463" s="154" t="s">
        <v>2123</v>
      </c>
      <c r="C463" s="154" t="s">
        <v>682</v>
      </c>
      <c r="D463" s="154" t="s">
        <v>683</v>
      </c>
      <c r="E463" s="154"/>
      <c r="F463" s="154" t="s">
        <v>513</v>
      </c>
      <c r="G463" s="154" t="s">
        <v>684</v>
      </c>
    </row>
    <row r="464" spans="1:7" x14ac:dyDescent="0.25">
      <c r="A464" s="269" t="s">
        <v>1785</v>
      </c>
      <c r="B464" s="143" t="s">
        <v>715</v>
      </c>
      <c r="C464" s="177" t="s">
        <v>853</v>
      </c>
      <c r="G464" s="143"/>
    </row>
    <row r="465" spans="1:7" x14ac:dyDescent="0.25">
      <c r="A465" s="269"/>
      <c r="G465" s="143"/>
    </row>
    <row r="466" spans="1:7" x14ac:dyDescent="0.25">
      <c r="A466" s="269"/>
      <c r="B466" s="164" t="s">
        <v>716</v>
      </c>
      <c r="G466" s="143"/>
    </row>
    <row r="467" spans="1:7" x14ac:dyDescent="0.25">
      <c r="A467" s="269" t="s">
        <v>1786</v>
      </c>
      <c r="B467" s="143" t="s">
        <v>718</v>
      </c>
      <c r="C467" s="205" t="s">
        <v>853</v>
      </c>
      <c r="D467" s="208" t="s">
        <v>853</v>
      </c>
      <c r="F467" s="204" t="str">
        <f>IF($C$475=0,"",IF(C467="[Mark as ND1 if not relevant]","",C467/$C$475))</f>
        <v/>
      </c>
      <c r="G467" s="204" t="str">
        <f>IF($D$475=0,"",IF(D467="[Mark as ND1 if not relevant]","",D467/$D$475))</f>
        <v/>
      </c>
    </row>
    <row r="468" spans="1:7" x14ac:dyDescent="0.25">
      <c r="A468" s="269" t="s">
        <v>1787</v>
      </c>
      <c r="B468" s="143" t="s">
        <v>720</v>
      </c>
      <c r="C468" s="205" t="s">
        <v>853</v>
      </c>
      <c r="D468" s="208" t="s">
        <v>853</v>
      </c>
      <c r="F468" s="204" t="str">
        <f t="shared" ref="F468:F474" si="21">IF($C$475=0,"",IF(C468="[Mark as ND1 if not relevant]","",C468/$C$475))</f>
        <v/>
      </c>
      <c r="G468" s="204" t="str">
        <f t="shared" ref="G468:G474" si="22">IF($D$475=0,"",IF(D468="[Mark as ND1 if not relevant]","",D468/$D$475))</f>
        <v/>
      </c>
    </row>
    <row r="469" spans="1:7" x14ac:dyDescent="0.25">
      <c r="A469" s="269" t="s">
        <v>1788</v>
      </c>
      <c r="B469" s="143" t="s">
        <v>722</v>
      </c>
      <c r="C469" s="205" t="s">
        <v>853</v>
      </c>
      <c r="D469" s="208" t="s">
        <v>853</v>
      </c>
      <c r="F469" s="204" t="str">
        <f t="shared" si="21"/>
        <v/>
      </c>
      <c r="G469" s="204" t="str">
        <f t="shared" si="22"/>
        <v/>
      </c>
    </row>
    <row r="470" spans="1:7" x14ac:dyDescent="0.25">
      <c r="A470" s="269" t="s">
        <v>1789</v>
      </c>
      <c r="B470" s="143" t="s">
        <v>724</v>
      </c>
      <c r="C470" s="205" t="s">
        <v>853</v>
      </c>
      <c r="D470" s="208" t="s">
        <v>853</v>
      </c>
      <c r="F470" s="204" t="str">
        <f t="shared" si="21"/>
        <v/>
      </c>
      <c r="G470" s="204" t="str">
        <f t="shared" si="22"/>
        <v/>
      </c>
    </row>
    <row r="471" spans="1:7" x14ac:dyDescent="0.25">
      <c r="A471" s="269" t="s">
        <v>1790</v>
      </c>
      <c r="B471" s="143" t="s">
        <v>726</v>
      </c>
      <c r="C471" s="205" t="s">
        <v>853</v>
      </c>
      <c r="D471" s="208" t="s">
        <v>853</v>
      </c>
      <c r="F471" s="204" t="str">
        <f t="shared" si="21"/>
        <v/>
      </c>
      <c r="G471" s="204" t="str">
        <f t="shared" si="22"/>
        <v/>
      </c>
    </row>
    <row r="472" spans="1:7" x14ac:dyDescent="0.25">
      <c r="A472" s="269" t="s">
        <v>1791</v>
      </c>
      <c r="B472" s="143" t="s">
        <v>728</v>
      </c>
      <c r="C472" s="205" t="s">
        <v>853</v>
      </c>
      <c r="D472" s="208" t="s">
        <v>853</v>
      </c>
      <c r="F472" s="204" t="str">
        <f t="shared" si="21"/>
        <v/>
      </c>
      <c r="G472" s="204" t="str">
        <f t="shared" si="22"/>
        <v/>
      </c>
    </row>
    <row r="473" spans="1:7" x14ac:dyDescent="0.25">
      <c r="A473" s="269" t="s">
        <v>1792</v>
      </c>
      <c r="B473" s="143" t="s">
        <v>730</v>
      </c>
      <c r="C473" s="205" t="s">
        <v>853</v>
      </c>
      <c r="D473" s="208" t="s">
        <v>853</v>
      </c>
      <c r="F473" s="204" t="str">
        <f t="shared" si="21"/>
        <v/>
      </c>
      <c r="G473" s="204" t="str">
        <f t="shared" si="22"/>
        <v/>
      </c>
    </row>
    <row r="474" spans="1:7" x14ac:dyDescent="0.25">
      <c r="A474" s="269" t="s">
        <v>1793</v>
      </c>
      <c r="B474" s="143" t="s">
        <v>732</v>
      </c>
      <c r="C474" s="205" t="s">
        <v>853</v>
      </c>
      <c r="D474" s="208" t="s">
        <v>853</v>
      </c>
      <c r="F474" s="204" t="str">
        <f t="shared" si="21"/>
        <v/>
      </c>
      <c r="G474" s="204" t="str">
        <f t="shared" si="22"/>
        <v/>
      </c>
    </row>
    <row r="475" spans="1:7" x14ac:dyDescent="0.25">
      <c r="A475" s="269" t="s">
        <v>1794</v>
      </c>
      <c r="B475" s="173" t="s">
        <v>146</v>
      </c>
      <c r="C475" s="205">
        <f>SUM(C467:C474)</f>
        <v>0</v>
      </c>
      <c r="D475" s="208">
        <f>SUM(D467:D474)</f>
        <v>0</v>
      </c>
      <c r="F475" s="177">
        <f>SUM(F467:F474)</f>
        <v>0</v>
      </c>
      <c r="G475" s="177">
        <f>SUM(G467:G474)</f>
        <v>0</v>
      </c>
    </row>
    <row r="476" spans="1:7" outlineLevel="1" x14ac:dyDescent="0.25">
      <c r="A476" s="269" t="s">
        <v>1795</v>
      </c>
      <c r="B476" s="160" t="s">
        <v>735</v>
      </c>
      <c r="C476" s="205"/>
      <c r="D476" s="208"/>
      <c r="F476" s="204" t="str">
        <f t="shared" ref="F476:F481" si="23">IF($C$475=0,"",IF(C476="[for completion]","",C476/$C$475))</f>
        <v/>
      </c>
      <c r="G476" s="204" t="str">
        <f t="shared" ref="G476:G481" si="24">IF($D$475=0,"",IF(D476="[for completion]","",D476/$D$475))</f>
        <v/>
      </c>
    </row>
    <row r="477" spans="1:7" outlineLevel="1" x14ac:dyDescent="0.25">
      <c r="A477" s="269" t="s">
        <v>1796</v>
      </c>
      <c r="B477" s="160" t="s">
        <v>737</v>
      </c>
      <c r="C477" s="205"/>
      <c r="D477" s="208"/>
      <c r="F477" s="204" t="str">
        <f t="shared" si="23"/>
        <v/>
      </c>
      <c r="G477" s="204" t="str">
        <f t="shared" si="24"/>
        <v/>
      </c>
    </row>
    <row r="478" spans="1:7" outlineLevel="1" x14ac:dyDescent="0.25">
      <c r="A478" s="269" t="s">
        <v>1797</v>
      </c>
      <c r="B478" s="160" t="s">
        <v>739</v>
      </c>
      <c r="C478" s="205"/>
      <c r="D478" s="208"/>
      <c r="F478" s="204" t="str">
        <f t="shared" si="23"/>
        <v/>
      </c>
      <c r="G478" s="204" t="str">
        <f t="shared" si="24"/>
        <v/>
      </c>
    </row>
    <row r="479" spans="1:7" outlineLevel="1" x14ac:dyDescent="0.25">
      <c r="A479" s="269" t="s">
        <v>1798</v>
      </c>
      <c r="B479" s="160" t="s">
        <v>741</v>
      </c>
      <c r="C479" s="205"/>
      <c r="D479" s="208"/>
      <c r="F479" s="204" t="str">
        <f t="shared" si="23"/>
        <v/>
      </c>
      <c r="G479" s="204" t="str">
        <f t="shared" si="24"/>
        <v/>
      </c>
    </row>
    <row r="480" spans="1:7" outlineLevel="1" x14ac:dyDescent="0.25">
      <c r="A480" s="269" t="s">
        <v>1799</v>
      </c>
      <c r="B480" s="160" t="s">
        <v>743</v>
      </c>
      <c r="C480" s="205"/>
      <c r="D480" s="208"/>
      <c r="F480" s="204" t="str">
        <f t="shared" si="23"/>
        <v/>
      </c>
      <c r="G480" s="204" t="str">
        <f t="shared" si="24"/>
        <v/>
      </c>
    </row>
    <row r="481" spans="1:7" outlineLevel="1" x14ac:dyDescent="0.25">
      <c r="A481" s="269" t="s">
        <v>1800</v>
      </c>
      <c r="B481" s="160" t="s">
        <v>745</v>
      </c>
      <c r="C481" s="205"/>
      <c r="D481" s="208"/>
      <c r="F481" s="204" t="str">
        <f t="shared" si="23"/>
        <v/>
      </c>
      <c r="G481" s="204" t="str">
        <f t="shared" si="24"/>
        <v/>
      </c>
    </row>
    <row r="482" spans="1:7" outlineLevel="1" x14ac:dyDescent="0.25">
      <c r="A482" s="269" t="s">
        <v>1801</v>
      </c>
      <c r="B482" s="160"/>
      <c r="F482" s="204"/>
      <c r="G482" s="204"/>
    </row>
    <row r="483" spans="1:7" outlineLevel="1" x14ac:dyDescent="0.25">
      <c r="A483" s="269" t="s">
        <v>1802</v>
      </c>
      <c r="B483" s="160"/>
      <c r="F483" s="204"/>
      <c r="G483" s="204"/>
    </row>
    <row r="484" spans="1:7" outlineLevel="1" x14ac:dyDescent="0.25">
      <c r="A484" s="269" t="s">
        <v>1803</v>
      </c>
      <c r="B484" s="160"/>
      <c r="F484" s="204"/>
      <c r="G484" s="177"/>
    </row>
    <row r="485" spans="1:7" ht="15" customHeight="1" x14ac:dyDescent="0.25">
      <c r="A485" s="154"/>
      <c r="B485" s="155" t="s">
        <v>1986</v>
      </c>
      <c r="C485" s="154" t="s">
        <v>802</v>
      </c>
      <c r="D485" s="154"/>
      <c r="E485" s="154"/>
      <c r="F485" s="154"/>
      <c r="G485" s="156"/>
    </row>
    <row r="486" spans="1:7" x14ac:dyDescent="0.25">
      <c r="A486" s="269" t="s">
        <v>1987</v>
      </c>
      <c r="B486" s="164" t="s">
        <v>803</v>
      </c>
      <c r="C486" s="177">
        <v>0</v>
      </c>
      <c r="G486" s="143"/>
    </row>
    <row r="487" spans="1:7" x14ac:dyDescent="0.25">
      <c r="A487" s="269" t="s">
        <v>1988</v>
      </c>
      <c r="B487" s="164" t="s">
        <v>804</v>
      </c>
      <c r="C487" s="177">
        <v>0</v>
      </c>
      <c r="G487" s="143"/>
    </row>
    <row r="488" spans="1:7" x14ac:dyDescent="0.25">
      <c r="A488" s="269" t="s">
        <v>1989</v>
      </c>
      <c r="B488" s="164" t="s">
        <v>805</v>
      </c>
      <c r="C488" s="177">
        <v>0</v>
      </c>
      <c r="G488" s="143"/>
    </row>
    <row r="489" spans="1:7" x14ac:dyDescent="0.25">
      <c r="A489" s="269" t="s">
        <v>1990</v>
      </c>
      <c r="B489" s="164" t="s">
        <v>806</v>
      </c>
      <c r="C489" s="177">
        <v>0</v>
      </c>
      <c r="G489" s="143"/>
    </row>
    <row r="490" spans="1:7" x14ac:dyDescent="0.25">
      <c r="A490" s="269" t="s">
        <v>1991</v>
      </c>
      <c r="B490" s="164" t="s">
        <v>807</v>
      </c>
      <c r="C490" s="177">
        <v>0</v>
      </c>
      <c r="G490" s="143"/>
    </row>
    <row r="491" spans="1:7" x14ac:dyDescent="0.25">
      <c r="A491" s="269" t="s">
        <v>1992</v>
      </c>
      <c r="B491" s="164" t="s">
        <v>808</v>
      </c>
      <c r="C491" s="177">
        <v>0</v>
      </c>
      <c r="G491" s="143"/>
    </row>
    <row r="492" spans="1:7" x14ac:dyDescent="0.25">
      <c r="A492" s="269" t="s">
        <v>1993</v>
      </c>
      <c r="B492" s="164" t="s">
        <v>809</v>
      </c>
      <c r="C492" s="177">
        <v>0</v>
      </c>
      <c r="G492" s="143"/>
    </row>
    <row r="493" spans="1:7" s="264" customFormat="1" x14ac:dyDescent="0.25">
      <c r="A493" s="331" t="s">
        <v>1994</v>
      </c>
      <c r="B493" s="234" t="s">
        <v>2137</v>
      </c>
      <c r="C493" s="266">
        <v>0</v>
      </c>
      <c r="D493" s="265"/>
      <c r="E493" s="265"/>
      <c r="F493" s="265"/>
      <c r="G493" s="265"/>
    </row>
    <row r="494" spans="1:7" s="264" customFormat="1" x14ac:dyDescent="0.25">
      <c r="A494" s="331" t="s">
        <v>1995</v>
      </c>
      <c r="B494" s="234" t="s">
        <v>2138</v>
      </c>
      <c r="C494" s="266">
        <v>0</v>
      </c>
      <c r="D494" s="265"/>
      <c r="E494" s="265"/>
      <c r="F494" s="265"/>
      <c r="G494" s="265"/>
    </row>
    <row r="495" spans="1:7" s="264" customFormat="1" x14ac:dyDescent="0.25">
      <c r="A495" s="331" t="s">
        <v>1996</v>
      </c>
      <c r="B495" s="234" t="s">
        <v>2139</v>
      </c>
      <c r="C495" s="266">
        <v>0</v>
      </c>
      <c r="D495" s="265"/>
      <c r="E495" s="265"/>
      <c r="F495" s="265"/>
      <c r="G495" s="265"/>
    </row>
    <row r="496" spans="1:7" x14ac:dyDescent="0.25">
      <c r="A496" s="331" t="s">
        <v>2140</v>
      </c>
      <c r="B496" s="234" t="s">
        <v>810</v>
      </c>
      <c r="C496" s="177"/>
      <c r="G496" s="143"/>
    </row>
    <row r="497" spans="1:7" x14ac:dyDescent="0.25">
      <c r="A497" s="331" t="s">
        <v>2141</v>
      </c>
      <c r="B497" s="234" t="s">
        <v>811</v>
      </c>
      <c r="C497" s="177"/>
      <c r="G497" s="143"/>
    </row>
    <row r="498" spans="1:7" x14ac:dyDescent="0.25">
      <c r="A498" s="331" t="s">
        <v>2142</v>
      </c>
      <c r="B498" s="234" t="s">
        <v>144</v>
      </c>
      <c r="C498" s="177"/>
      <c r="G498" s="143"/>
    </row>
    <row r="499" spans="1:7" outlineLevel="1" x14ac:dyDescent="0.25">
      <c r="A499" s="331" t="s">
        <v>1997</v>
      </c>
      <c r="B499" s="231" t="s">
        <v>2143</v>
      </c>
      <c r="C499" s="177"/>
      <c r="G499" s="143"/>
    </row>
    <row r="500" spans="1:7" outlineLevel="1" x14ac:dyDescent="0.25">
      <c r="A500" s="331" t="s">
        <v>1998</v>
      </c>
      <c r="B500" s="231"/>
      <c r="C500" s="177"/>
      <c r="G500" s="143"/>
    </row>
    <row r="501" spans="1:7" outlineLevel="1" x14ac:dyDescent="0.25">
      <c r="A501" s="269" t="s">
        <v>1999</v>
      </c>
      <c r="B501" s="160"/>
      <c r="C501" s="177"/>
      <c r="G501" s="143"/>
    </row>
    <row r="502" spans="1:7" outlineLevel="1" x14ac:dyDescent="0.25">
      <c r="A502" s="269" t="s">
        <v>2000</v>
      </c>
      <c r="B502" s="160"/>
      <c r="C502" s="177"/>
      <c r="G502" s="143"/>
    </row>
    <row r="503" spans="1:7" outlineLevel="1" x14ac:dyDescent="0.25">
      <c r="A503" s="269" t="s">
        <v>2001</v>
      </c>
      <c r="B503" s="160"/>
      <c r="C503" s="177"/>
      <c r="G503" s="143"/>
    </row>
    <row r="504" spans="1:7" outlineLevel="1" x14ac:dyDescent="0.25">
      <c r="A504" s="269" t="s">
        <v>2002</v>
      </c>
      <c r="B504" s="160"/>
      <c r="C504" s="177"/>
      <c r="G504" s="143"/>
    </row>
    <row r="505" spans="1:7" outlineLevel="1" x14ac:dyDescent="0.25">
      <c r="A505" s="269" t="s">
        <v>2003</v>
      </c>
      <c r="B505" s="160"/>
      <c r="C505" s="177"/>
      <c r="G505" s="143"/>
    </row>
    <row r="506" spans="1:7" outlineLevel="1" x14ac:dyDescent="0.25">
      <c r="A506" s="269" t="s">
        <v>2004</v>
      </c>
      <c r="B506" s="160"/>
      <c r="C506" s="177"/>
      <c r="G506" s="143"/>
    </row>
    <row r="507" spans="1:7" outlineLevel="1" x14ac:dyDescent="0.25">
      <c r="A507" s="269" t="s">
        <v>2005</v>
      </c>
      <c r="B507" s="160"/>
      <c r="C507" s="177"/>
      <c r="G507" s="143"/>
    </row>
    <row r="508" spans="1:7" outlineLevel="1" x14ac:dyDescent="0.25">
      <c r="A508" s="269" t="s">
        <v>2006</v>
      </c>
      <c r="B508" s="160"/>
      <c r="C508" s="177"/>
      <c r="G508" s="143"/>
    </row>
    <row r="509" spans="1:7" outlineLevel="1" x14ac:dyDescent="0.25">
      <c r="A509" s="269" t="s">
        <v>2007</v>
      </c>
      <c r="B509" s="160"/>
      <c r="C509" s="177"/>
      <c r="G509" s="143"/>
    </row>
    <row r="510" spans="1:7" outlineLevel="1" x14ac:dyDescent="0.25">
      <c r="A510" s="269" t="s">
        <v>2008</v>
      </c>
      <c r="B510" s="160"/>
      <c r="C510" s="177"/>
    </row>
    <row r="511" spans="1:7" outlineLevel="1" x14ac:dyDescent="0.25">
      <c r="A511" s="269" t="s">
        <v>2009</v>
      </c>
      <c r="B511" s="160"/>
      <c r="C511" s="177"/>
    </row>
    <row r="512" spans="1:7" outlineLevel="1" x14ac:dyDescent="0.25">
      <c r="A512" s="269" t="s">
        <v>2010</v>
      </c>
      <c r="B512" s="160"/>
      <c r="C512" s="177"/>
    </row>
    <row r="513" spans="1:7" s="214" customFormat="1" x14ac:dyDescent="0.25">
      <c r="A513" s="190"/>
      <c r="B513" s="190" t="s">
        <v>2250</v>
      </c>
      <c r="C513" s="154" t="s">
        <v>112</v>
      </c>
      <c r="D513" s="154" t="s">
        <v>1312</v>
      </c>
      <c r="E513" s="154"/>
      <c r="F513" s="154" t="s">
        <v>513</v>
      </c>
      <c r="G513" s="154" t="s">
        <v>1641</v>
      </c>
    </row>
    <row r="514" spans="1:7" s="214" customFormat="1" x14ac:dyDescent="0.25">
      <c r="A514" s="331" t="s">
        <v>1804</v>
      </c>
      <c r="B514" s="253"/>
      <c r="C514" s="303"/>
      <c r="D514" s="313"/>
      <c r="E514" s="254"/>
      <c r="F514" s="258" t="str">
        <f>IF($C$532=0,"",IF(C514="[for completion]","",IF(C514="","",C514/$C$532)))</f>
        <v/>
      </c>
      <c r="G514" s="258" t="str">
        <f>IF($D$532=0,"",IF(D514="[for completion]","",IF(D514="","",D514/$D$532)))</f>
        <v/>
      </c>
    </row>
    <row r="515" spans="1:7" s="214" customFormat="1" x14ac:dyDescent="0.25">
      <c r="A515" s="331" t="s">
        <v>1805</v>
      </c>
      <c r="B515" s="253"/>
      <c r="C515" s="303"/>
      <c r="D515" s="313"/>
      <c r="E515" s="254"/>
      <c r="F515" s="258" t="str">
        <f t="shared" ref="F515:F531" si="25">IF($C$532=0,"",IF(C515="[for completion]","",IF(C515="","",C515/$C$532)))</f>
        <v/>
      </c>
      <c r="G515" s="258" t="str">
        <f t="shared" ref="G515:G531" si="26">IF($D$532=0,"",IF(D515="[for completion]","",IF(D515="","",D515/$D$532)))</f>
        <v/>
      </c>
    </row>
    <row r="516" spans="1:7" s="214" customFormat="1" x14ac:dyDescent="0.25">
      <c r="A516" s="331" t="s">
        <v>1806</v>
      </c>
      <c r="B516" s="253"/>
      <c r="C516" s="303"/>
      <c r="D516" s="313"/>
      <c r="E516" s="254"/>
      <c r="F516" s="258" t="str">
        <f t="shared" si="25"/>
        <v/>
      </c>
      <c r="G516" s="258" t="str">
        <f t="shared" si="26"/>
        <v/>
      </c>
    </row>
    <row r="517" spans="1:7" s="214" customFormat="1" x14ac:dyDescent="0.25">
      <c r="A517" s="331" t="s">
        <v>1807</v>
      </c>
      <c r="B517" s="253"/>
      <c r="C517" s="303"/>
      <c r="D517" s="313"/>
      <c r="E517" s="254"/>
      <c r="F517" s="258" t="str">
        <f t="shared" si="25"/>
        <v/>
      </c>
      <c r="G517" s="258" t="str">
        <f t="shared" si="26"/>
        <v/>
      </c>
    </row>
    <row r="518" spans="1:7" s="214" customFormat="1" x14ac:dyDescent="0.25">
      <c r="A518" s="331" t="s">
        <v>1808</v>
      </c>
      <c r="B518" s="253"/>
      <c r="C518" s="303"/>
      <c r="D518" s="313"/>
      <c r="E518" s="254"/>
      <c r="F518" s="258" t="str">
        <f t="shared" si="25"/>
        <v/>
      </c>
      <c r="G518" s="258" t="str">
        <f t="shared" si="26"/>
        <v/>
      </c>
    </row>
    <row r="519" spans="1:7" s="214" customFormat="1" x14ac:dyDescent="0.25">
      <c r="A519" s="331" t="s">
        <v>1809</v>
      </c>
      <c r="B519" s="253"/>
      <c r="C519" s="303"/>
      <c r="D519" s="313"/>
      <c r="E519" s="254"/>
      <c r="F519" s="258" t="str">
        <f t="shared" si="25"/>
        <v/>
      </c>
      <c r="G519" s="258" t="str">
        <f t="shared" si="26"/>
        <v/>
      </c>
    </row>
    <row r="520" spans="1:7" s="214" customFormat="1" x14ac:dyDescent="0.25">
      <c r="A520" s="331" t="s">
        <v>1810</v>
      </c>
      <c r="B520" s="253"/>
      <c r="C520" s="303"/>
      <c r="D520" s="313"/>
      <c r="E520" s="254"/>
      <c r="F520" s="258" t="str">
        <f t="shared" si="25"/>
        <v/>
      </c>
      <c r="G520" s="258" t="str">
        <f t="shared" si="26"/>
        <v/>
      </c>
    </row>
    <row r="521" spans="1:7" s="214" customFormat="1" x14ac:dyDescent="0.25">
      <c r="A521" s="331" t="s">
        <v>1811</v>
      </c>
      <c r="B521" s="253"/>
      <c r="C521" s="303"/>
      <c r="D521" s="313"/>
      <c r="E521" s="254"/>
      <c r="F521" s="258" t="str">
        <f t="shared" si="25"/>
        <v/>
      </c>
      <c r="G521" s="258" t="str">
        <f t="shared" si="26"/>
        <v/>
      </c>
    </row>
    <row r="522" spans="1:7" s="214" customFormat="1" x14ac:dyDescent="0.25">
      <c r="A522" s="331" t="s">
        <v>1812</v>
      </c>
      <c r="B522" s="253"/>
      <c r="C522" s="303"/>
      <c r="D522" s="313"/>
      <c r="E522" s="254"/>
      <c r="F522" s="258" t="str">
        <f t="shared" si="25"/>
        <v/>
      </c>
      <c r="G522" s="258" t="str">
        <f t="shared" si="26"/>
        <v/>
      </c>
    </row>
    <row r="523" spans="1:7" s="214" customFormat="1" x14ac:dyDescent="0.25">
      <c r="A523" s="331" t="s">
        <v>1813</v>
      </c>
      <c r="B523" s="271"/>
      <c r="C523" s="303"/>
      <c r="D523" s="313"/>
      <c r="E523" s="254"/>
      <c r="F523" s="258" t="str">
        <f t="shared" si="25"/>
        <v/>
      </c>
      <c r="G523" s="258" t="str">
        <f t="shared" si="26"/>
        <v/>
      </c>
    </row>
    <row r="524" spans="1:7" s="214" customFormat="1" x14ac:dyDescent="0.25">
      <c r="A524" s="331" t="s">
        <v>1848</v>
      </c>
      <c r="B524" s="253"/>
      <c r="C524" s="303"/>
      <c r="D524" s="313"/>
      <c r="E524" s="254"/>
      <c r="F524" s="258" t="str">
        <f t="shared" si="25"/>
        <v/>
      </c>
      <c r="G524" s="258" t="str">
        <f t="shared" si="26"/>
        <v/>
      </c>
    </row>
    <row r="525" spans="1:7" s="214" customFormat="1" x14ac:dyDescent="0.25">
      <c r="A525" s="331" t="s">
        <v>2012</v>
      </c>
      <c r="B525" s="253"/>
      <c r="C525" s="303"/>
      <c r="D525" s="313"/>
      <c r="E525" s="254"/>
      <c r="F525" s="258" t="str">
        <f t="shared" si="25"/>
        <v/>
      </c>
      <c r="G525" s="258" t="str">
        <f t="shared" si="26"/>
        <v/>
      </c>
    </row>
    <row r="526" spans="1:7" s="214" customFormat="1" x14ac:dyDescent="0.25">
      <c r="A526" s="331" t="s">
        <v>2013</v>
      </c>
      <c r="B526" s="253"/>
      <c r="C526" s="303"/>
      <c r="D526" s="313"/>
      <c r="E526" s="254"/>
      <c r="F526" s="258" t="str">
        <f t="shared" si="25"/>
        <v/>
      </c>
      <c r="G526" s="258" t="str">
        <f t="shared" si="26"/>
        <v/>
      </c>
    </row>
    <row r="527" spans="1:7" s="214" customFormat="1" x14ac:dyDescent="0.25">
      <c r="A527" s="331" t="s">
        <v>2014</v>
      </c>
      <c r="B527" s="253"/>
      <c r="C527" s="303"/>
      <c r="D527" s="313"/>
      <c r="E527" s="254"/>
      <c r="F527" s="258" t="str">
        <f t="shared" si="25"/>
        <v/>
      </c>
      <c r="G527" s="258" t="str">
        <f t="shared" si="26"/>
        <v/>
      </c>
    </row>
    <row r="528" spans="1:7" s="214" customFormat="1" x14ac:dyDescent="0.25">
      <c r="A528" s="331" t="s">
        <v>2015</v>
      </c>
      <c r="B528" s="253"/>
      <c r="C528" s="303"/>
      <c r="D528" s="313"/>
      <c r="E528" s="254"/>
      <c r="F528" s="258" t="str">
        <f t="shared" si="25"/>
        <v/>
      </c>
      <c r="G528" s="258" t="str">
        <f t="shared" si="26"/>
        <v/>
      </c>
    </row>
    <row r="529" spans="1:7" s="214" customFormat="1" x14ac:dyDescent="0.25">
      <c r="A529" s="331" t="s">
        <v>2016</v>
      </c>
      <c r="B529" s="253"/>
      <c r="C529" s="303"/>
      <c r="D529" s="313"/>
      <c r="E529" s="254"/>
      <c r="F529" s="258" t="str">
        <f t="shared" si="25"/>
        <v/>
      </c>
      <c r="G529" s="258" t="str">
        <f t="shared" si="26"/>
        <v/>
      </c>
    </row>
    <row r="530" spans="1:7" s="214" customFormat="1" x14ac:dyDescent="0.25">
      <c r="A530" s="331" t="s">
        <v>2017</v>
      </c>
      <c r="B530" s="253"/>
      <c r="C530" s="303"/>
      <c r="D530" s="313"/>
      <c r="E530" s="254"/>
      <c r="F530" s="258" t="str">
        <f t="shared" si="25"/>
        <v/>
      </c>
      <c r="G530" s="258" t="str">
        <f t="shared" si="26"/>
        <v/>
      </c>
    </row>
    <row r="531" spans="1:7" s="214" customFormat="1" x14ac:dyDescent="0.25">
      <c r="A531" s="331" t="s">
        <v>2018</v>
      </c>
      <c r="B531" s="253" t="s">
        <v>1726</v>
      </c>
      <c r="C531" s="303"/>
      <c r="D531" s="313"/>
      <c r="E531" s="254"/>
      <c r="F531" s="258" t="str">
        <f t="shared" si="25"/>
        <v/>
      </c>
      <c r="G531" s="258" t="str">
        <f t="shared" si="26"/>
        <v/>
      </c>
    </row>
    <row r="532" spans="1:7" s="214" customFormat="1" x14ac:dyDescent="0.25">
      <c r="A532" s="331" t="s">
        <v>2019</v>
      </c>
      <c r="B532" s="253" t="s">
        <v>146</v>
      </c>
      <c r="C532" s="303">
        <f>SUM(C514:C531)</f>
        <v>0</v>
      </c>
      <c r="D532" s="313">
        <f>SUM(D514:D531)</f>
        <v>0</v>
      </c>
      <c r="E532" s="254"/>
      <c r="F532" s="266">
        <f>SUM(F514:F531)</f>
        <v>0</v>
      </c>
      <c r="G532" s="266">
        <f>SUM(G514:G531)</f>
        <v>0</v>
      </c>
    </row>
    <row r="533" spans="1:7" s="214" customFormat="1" x14ac:dyDescent="0.25">
      <c r="A533" s="331" t="s">
        <v>1814</v>
      </c>
      <c r="B533" s="253"/>
      <c r="C533" s="252"/>
      <c r="D533" s="252"/>
      <c r="E533" s="254"/>
      <c r="F533" s="254"/>
      <c r="G533" s="254"/>
    </row>
    <row r="534" spans="1:7" s="214" customFormat="1" x14ac:dyDescent="0.25">
      <c r="A534" s="331" t="s">
        <v>2020</v>
      </c>
      <c r="B534" s="253"/>
      <c r="C534" s="252"/>
      <c r="D534" s="252"/>
      <c r="E534" s="254"/>
      <c r="F534" s="254"/>
      <c r="G534" s="254"/>
    </row>
    <row r="535" spans="1:7" s="214" customFormat="1" x14ac:dyDescent="0.25">
      <c r="A535" s="331" t="s">
        <v>2021</v>
      </c>
      <c r="B535" s="253"/>
      <c r="C535" s="252"/>
      <c r="D535" s="252"/>
      <c r="E535" s="254"/>
      <c r="F535" s="254"/>
      <c r="G535" s="254"/>
    </row>
    <row r="536" spans="1:7" s="259" customFormat="1" x14ac:dyDescent="0.25">
      <c r="A536" s="190"/>
      <c r="B536" s="155" t="s">
        <v>2251</v>
      </c>
      <c r="C536" s="154" t="s">
        <v>112</v>
      </c>
      <c r="D536" s="154" t="s">
        <v>1312</v>
      </c>
      <c r="E536" s="154"/>
      <c r="F536" s="154" t="s">
        <v>513</v>
      </c>
      <c r="G536" s="154" t="s">
        <v>1641</v>
      </c>
    </row>
    <row r="537" spans="1:7" s="259" customFormat="1" x14ac:dyDescent="0.25">
      <c r="A537" s="331" t="s">
        <v>1815</v>
      </c>
      <c r="B537" s="271"/>
      <c r="C537" s="303"/>
      <c r="D537" s="313"/>
      <c r="E537" s="272"/>
      <c r="F537" s="258" t="str">
        <f>IF($C$555=0,"",IF(C537="[for completion]","",IF(C537="","",C537/$C$555)))</f>
        <v/>
      </c>
      <c r="G537" s="258" t="str">
        <f>IF($D$555=0,"",IF(D537="[for completion]","",IF(D537="","",D537/$D$555)))</f>
        <v/>
      </c>
    </row>
    <row r="538" spans="1:7" s="259" customFormat="1" x14ac:dyDescent="0.25">
      <c r="A538" s="331" t="s">
        <v>1816</v>
      </c>
      <c r="B538" s="271"/>
      <c r="C538" s="303"/>
      <c r="D538" s="313"/>
      <c r="E538" s="272"/>
      <c r="F538" s="258" t="str">
        <f t="shared" ref="F538:F554" si="27">IF($C$555=0,"",IF(C538="[for completion]","",IF(C538="","",C538/$C$555)))</f>
        <v/>
      </c>
      <c r="G538" s="258" t="str">
        <f t="shared" ref="G538:G554" si="28">IF($D$555=0,"",IF(D538="[for completion]","",IF(D538="","",D538/$D$555)))</f>
        <v/>
      </c>
    </row>
    <row r="539" spans="1:7" s="259" customFormat="1" x14ac:dyDescent="0.25">
      <c r="A539" s="331" t="s">
        <v>1817</v>
      </c>
      <c r="B539" s="271"/>
      <c r="C539" s="303"/>
      <c r="D539" s="313"/>
      <c r="E539" s="272"/>
      <c r="F539" s="258" t="str">
        <f t="shared" si="27"/>
        <v/>
      </c>
      <c r="G539" s="258" t="str">
        <f t="shared" si="28"/>
        <v/>
      </c>
    </row>
    <row r="540" spans="1:7" s="259" customFormat="1" x14ac:dyDescent="0.25">
      <c r="A540" s="331" t="s">
        <v>1818</v>
      </c>
      <c r="B540" s="271"/>
      <c r="C540" s="303"/>
      <c r="D540" s="313"/>
      <c r="E540" s="272"/>
      <c r="F540" s="258" t="str">
        <f t="shared" si="27"/>
        <v/>
      </c>
      <c r="G540" s="258" t="str">
        <f t="shared" si="28"/>
        <v/>
      </c>
    </row>
    <row r="541" spans="1:7" s="259" customFormat="1" x14ac:dyDescent="0.25">
      <c r="A541" s="331" t="s">
        <v>1819</v>
      </c>
      <c r="B541" s="271"/>
      <c r="C541" s="303"/>
      <c r="D541" s="313"/>
      <c r="E541" s="272"/>
      <c r="F541" s="258" t="str">
        <f t="shared" si="27"/>
        <v/>
      </c>
      <c r="G541" s="258" t="str">
        <f t="shared" si="28"/>
        <v/>
      </c>
    </row>
    <row r="542" spans="1:7" s="259" customFormat="1" x14ac:dyDescent="0.25">
      <c r="A542" s="331" t="s">
        <v>2023</v>
      </c>
      <c r="B542" s="271"/>
      <c r="C542" s="303"/>
      <c r="D542" s="313"/>
      <c r="E542" s="272"/>
      <c r="F542" s="258" t="str">
        <f t="shared" si="27"/>
        <v/>
      </c>
      <c r="G542" s="258" t="str">
        <f t="shared" si="28"/>
        <v/>
      </c>
    </row>
    <row r="543" spans="1:7" s="259" customFormat="1" x14ac:dyDescent="0.25">
      <c r="A543" s="331" t="s">
        <v>2024</v>
      </c>
      <c r="B543" s="332"/>
      <c r="C543" s="303"/>
      <c r="D543" s="313"/>
      <c r="E543" s="272"/>
      <c r="F543" s="258" t="str">
        <f t="shared" si="27"/>
        <v/>
      </c>
      <c r="G543" s="258" t="str">
        <f t="shared" si="28"/>
        <v/>
      </c>
    </row>
    <row r="544" spans="1:7" s="259" customFormat="1" x14ac:dyDescent="0.25">
      <c r="A544" s="331" t="s">
        <v>2025</v>
      </c>
      <c r="B544" s="271"/>
      <c r="C544" s="303"/>
      <c r="D544" s="313"/>
      <c r="E544" s="272"/>
      <c r="F544" s="258" t="str">
        <f t="shared" si="27"/>
        <v/>
      </c>
      <c r="G544" s="258" t="str">
        <f t="shared" si="28"/>
        <v/>
      </c>
    </row>
    <row r="545" spans="1:7" s="259" customFormat="1" x14ac:dyDescent="0.25">
      <c r="A545" s="331" t="s">
        <v>2026</v>
      </c>
      <c r="B545" s="271"/>
      <c r="C545" s="303"/>
      <c r="D545" s="313"/>
      <c r="E545" s="272"/>
      <c r="F545" s="258" t="str">
        <f t="shared" si="27"/>
        <v/>
      </c>
      <c r="G545" s="258" t="str">
        <f t="shared" si="28"/>
        <v/>
      </c>
    </row>
    <row r="546" spans="1:7" s="259" customFormat="1" x14ac:dyDescent="0.25">
      <c r="A546" s="331" t="s">
        <v>2027</v>
      </c>
      <c r="B546" s="271"/>
      <c r="C546" s="303"/>
      <c r="D546" s="313"/>
      <c r="E546" s="272"/>
      <c r="F546" s="258" t="str">
        <f t="shared" si="27"/>
        <v/>
      </c>
      <c r="G546" s="258" t="str">
        <f t="shared" si="28"/>
        <v/>
      </c>
    </row>
    <row r="547" spans="1:7" s="259" customFormat="1" x14ac:dyDescent="0.25">
      <c r="A547" s="331" t="s">
        <v>2028</v>
      </c>
      <c r="B547" s="271"/>
      <c r="C547" s="303"/>
      <c r="D547" s="313"/>
      <c r="E547" s="272"/>
      <c r="F547" s="258" t="str">
        <f t="shared" si="27"/>
        <v/>
      </c>
      <c r="G547" s="258" t="str">
        <f t="shared" si="28"/>
        <v/>
      </c>
    </row>
    <row r="548" spans="1:7" s="259" customFormat="1" x14ac:dyDescent="0.25">
      <c r="A548" s="331" t="s">
        <v>2029</v>
      </c>
      <c r="B548" s="271"/>
      <c r="C548" s="303"/>
      <c r="D548" s="313"/>
      <c r="E548" s="272"/>
      <c r="F548" s="258" t="str">
        <f t="shared" si="27"/>
        <v/>
      </c>
      <c r="G548" s="258" t="str">
        <f t="shared" si="28"/>
        <v/>
      </c>
    </row>
    <row r="549" spans="1:7" s="259" customFormat="1" x14ac:dyDescent="0.25">
      <c r="A549" s="331" t="s">
        <v>2030</v>
      </c>
      <c r="B549" s="271"/>
      <c r="C549" s="303"/>
      <c r="D549" s="313"/>
      <c r="E549" s="272"/>
      <c r="F549" s="258" t="str">
        <f t="shared" si="27"/>
        <v/>
      </c>
      <c r="G549" s="258" t="str">
        <f t="shared" si="28"/>
        <v/>
      </c>
    </row>
    <row r="550" spans="1:7" s="259" customFormat="1" x14ac:dyDescent="0.25">
      <c r="A550" s="331" t="s">
        <v>2031</v>
      </c>
      <c r="B550" s="271"/>
      <c r="C550" s="303"/>
      <c r="D550" s="313"/>
      <c r="E550" s="272"/>
      <c r="F550" s="258" t="str">
        <f t="shared" si="27"/>
        <v/>
      </c>
      <c r="G550" s="258" t="str">
        <f t="shared" si="28"/>
        <v/>
      </c>
    </row>
    <row r="551" spans="1:7" s="259" customFormat="1" x14ac:dyDescent="0.25">
      <c r="A551" s="331" t="s">
        <v>2032</v>
      </c>
      <c r="B551" s="271"/>
      <c r="C551" s="303"/>
      <c r="D551" s="313"/>
      <c r="E551" s="272"/>
      <c r="F551" s="258" t="str">
        <f t="shared" si="27"/>
        <v/>
      </c>
      <c r="G551" s="258" t="str">
        <f t="shared" si="28"/>
        <v/>
      </c>
    </row>
    <row r="552" spans="1:7" s="259" customFormat="1" x14ac:dyDescent="0.25">
      <c r="A552" s="331" t="s">
        <v>2033</v>
      </c>
      <c r="B552" s="271"/>
      <c r="C552" s="303"/>
      <c r="D552" s="313"/>
      <c r="E552" s="272"/>
      <c r="F552" s="258" t="str">
        <f t="shared" si="27"/>
        <v/>
      </c>
      <c r="G552" s="258" t="str">
        <f t="shared" si="28"/>
        <v/>
      </c>
    </row>
    <row r="553" spans="1:7" s="259" customFormat="1" x14ac:dyDescent="0.25">
      <c r="A553" s="331" t="s">
        <v>2034</v>
      </c>
      <c r="B553" s="271"/>
      <c r="C553" s="303"/>
      <c r="D553" s="313"/>
      <c r="E553" s="272"/>
      <c r="F553" s="258" t="str">
        <f t="shared" si="27"/>
        <v/>
      </c>
      <c r="G553" s="258" t="str">
        <f t="shared" si="28"/>
        <v/>
      </c>
    </row>
    <row r="554" spans="1:7" s="259" customFormat="1" x14ac:dyDescent="0.25">
      <c r="A554" s="331" t="s">
        <v>2035</v>
      </c>
      <c r="B554" s="271" t="s">
        <v>1726</v>
      </c>
      <c r="C554" s="303"/>
      <c r="D554" s="313"/>
      <c r="E554" s="272"/>
      <c r="F554" s="258" t="str">
        <f t="shared" si="27"/>
        <v/>
      </c>
      <c r="G554" s="258" t="str">
        <f t="shared" si="28"/>
        <v/>
      </c>
    </row>
    <row r="555" spans="1:7" s="259" customFormat="1" x14ac:dyDescent="0.25">
      <c r="A555" s="331" t="s">
        <v>2036</v>
      </c>
      <c r="B555" s="271" t="s">
        <v>146</v>
      </c>
      <c r="C555" s="303">
        <f>SUM(C537:C554)</f>
        <v>0</v>
      </c>
      <c r="D555" s="313">
        <f>SUM(D537:D554)</f>
        <v>0</v>
      </c>
      <c r="E555" s="272"/>
      <c r="F555" s="266">
        <f>SUM(F537:F554)</f>
        <v>0</v>
      </c>
      <c r="G555" s="266">
        <f>SUM(G537:G554)</f>
        <v>0</v>
      </c>
    </row>
    <row r="556" spans="1:7" s="259" customFormat="1" x14ac:dyDescent="0.25">
      <c r="A556" s="331" t="s">
        <v>2037</v>
      </c>
      <c r="B556" s="271"/>
      <c r="C556" s="269"/>
      <c r="D556" s="269"/>
      <c r="E556" s="272"/>
      <c r="F556" s="272"/>
      <c r="G556" s="272"/>
    </row>
    <row r="557" spans="1:7" s="259" customFormat="1" x14ac:dyDescent="0.25">
      <c r="A557" s="331" t="s">
        <v>2038</v>
      </c>
      <c r="B557" s="271"/>
      <c r="C557" s="269"/>
      <c r="D557" s="269"/>
      <c r="E557" s="272"/>
      <c r="F557" s="272"/>
      <c r="G557" s="272"/>
    </row>
    <row r="558" spans="1:7" s="259" customFormat="1" x14ac:dyDescent="0.25">
      <c r="A558" s="331" t="s">
        <v>2039</v>
      </c>
      <c r="B558" s="271"/>
      <c r="C558" s="269"/>
      <c r="D558" s="269"/>
      <c r="E558" s="272"/>
      <c r="F558" s="272"/>
      <c r="G558" s="272"/>
    </row>
    <row r="559" spans="1:7" s="214" customFormat="1" x14ac:dyDescent="0.25">
      <c r="A559" s="190"/>
      <c r="B559" s="190" t="s">
        <v>2252</v>
      </c>
      <c r="C559" s="154" t="s">
        <v>112</v>
      </c>
      <c r="D559" s="154" t="s">
        <v>1312</v>
      </c>
      <c r="E559" s="154"/>
      <c r="F559" s="154" t="s">
        <v>513</v>
      </c>
      <c r="G559" s="154" t="s">
        <v>1641</v>
      </c>
    </row>
    <row r="560" spans="1:7" s="214" customFormat="1" x14ac:dyDescent="0.25">
      <c r="A560" s="331" t="s">
        <v>2041</v>
      </c>
      <c r="B560" s="253" t="s">
        <v>1301</v>
      </c>
      <c r="C560" s="303"/>
      <c r="D560" s="313"/>
      <c r="E560" s="254"/>
      <c r="F560" s="258" t="str">
        <f>IF($C$570=0,"",IF(C560="[for completion]","",IF(C560="","",C560/$C$570)))</f>
        <v/>
      </c>
      <c r="G560" s="258" t="str">
        <f>IF($D$570=0,"",IF(D560="[for completion]","",IF(D560="","",D560/$D$570)))</f>
        <v/>
      </c>
    </row>
    <row r="561" spans="1:7" s="214" customFormat="1" x14ac:dyDescent="0.25">
      <c r="A561" s="331" t="s">
        <v>2042</v>
      </c>
      <c r="B561" s="253" t="s">
        <v>1302</v>
      </c>
      <c r="C561" s="303"/>
      <c r="D561" s="313"/>
      <c r="E561" s="254"/>
      <c r="F561" s="258" t="str">
        <f t="shared" ref="F561:F569" si="29">IF($C$570=0,"",IF(C561="[for completion]","",IF(C561="","",C561/$C$570)))</f>
        <v/>
      </c>
      <c r="G561" s="258" t="str">
        <f t="shared" ref="G561:G569" si="30">IF($D$570=0,"",IF(D561="[for completion]","",IF(D561="","",D561/$D$570)))</f>
        <v/>
      </c>
    </row>
    <row r="562" spans="1:7" s="214" customFormat="1" x14ac:dyDescent="0.25">
      <c r="A562" s="331" t="s">
        <v>2043</v>
      </c>
      <c r="B562" s="253" t="s">
        <v>1303</v>
      </c>
      <c r="C562" s="303"/>
      <c r="D562" s="313"/>
      <c r="E562" s="254"/>
      <c r="F562" s="258" t="str">
        <f t="shared" si="29"/>
        <v/>
      </c>
      <c r="G562" s="258" t="str">
        <f t="shared" si="30"/>
        <v/>
      </c>
    </row>
    <row r="563" spans="1:7" s="214" customFormat="1" x14ac:dyDescent="0.25">
      <c r="A563" s="331" t="s">
        <v>2044</v>
      </c>
      <c r="B563" s="253" t="s">
        <v>1304</v>
      </c>
      <c r="C563" s="303"/>
      <c r="D563" s="313"/>
      <c r="E563" s="254"/>
      <c r="F563" s="258" t="str">
        <f t="shared" si="29"/>
        <v/>
      </c>
      <c r="G563" s="258" t="str">
        <f t="shared" si="30"/>
        <v/>
      </c>
    </row>
    <row r="564" spans="1:7" s="214" customFormat="1" x14ac:dyDescent="0.25">
      <c r="A564" s="331" t="s">
        <v>2045</v>
      </c>
      <c r="B564" s="253" t="s">
        <v>1305</v>
      </c>
      <c r="C564" s="303"/>
      <c r="D564" s="313"/>
      <c r="E564" s="254"/>
      <c r="F564" s="258" t="str">
        <f t="shared" si="29"/>
        <v/>
      </c>
      <c r="G564" s="258" t="str">
        <f t="shared" si="30"/>
        <v/>
      </c>
    </row>
    <row r="565" spans="1:7" s="214" customFormat="1" x14ac:dyDescent="0.25">
      <c r="A565" s="331" t="s">
        <v>2046</v>
      </c>
      <c r="B565" s="253" t="s">
        <v>1306</v>
      </c>
      <c r="C565" s="303"/>
      <c r="D565" s="313"/>
      <c r="E565" s="254"/>
      <c r="F565" s="258" t="str">
        <f t="shared" si="29"/>
        <v/>
      </c>
      <c r="G565" s="258" t="str">
        <f t="shared" si="30"/>
        <v/>
      </c>
    </row>
    <row r="566" spans="1:7" s="214" customFormat="1" x14ac:dyDescent="0.25">
      <c r="A566" s="331" t="s">
        <v>2047</v>
      </c>
      <c r="B566" s="253" t="s">
        <v>1307</v>
      </c>
      <c r="C566" s="303"/>
      <c r="D566" s="313"/>
      <c r="E566" s="254"/>
      <c r="F566" s="258" t="str">
        <f t="shared" si="29"/>
        <v/>
      </c>
      <c r="G566" s="258" t="str">
        <f t="shared" si="30"/>
        <v/>
      </c>
    </row>
    <row r="567" spans="1:7" s="214" customFormat="1" x14ac:dyDescent="0.25">
      <c r="A567" s="331" t="s">
        <v>2048</v>
      </c>
      <c r="B567" s="253" t="s">
        <v>1308</v>
      </c>
      <c r="C567" s="303"/>
      <c r="D567" s="313"/>
      <c r="E567" s="254"/>
      <c r="F567" s="258" t="str">
        <f t="shared" si="29"/>
        <v/>
      </c>
      <c r="G567" s="258" t="str">
        <f t="shared" si="30"/>
        <v/>
      </c>
    </row>
    <row r="568" spans="1:7" s="214" customFormat="1" x14ac:dyDescent="0.25">
      <c r="A568" s="331" t="s">
        <v>2049</v>
      </c>
      <c r="B568" s="253" t="s">
        <v>1309</v>
      </c>
      <c r="C568" s="303"/>
      <c r="D568" s="313"/>
      <c r="E568" s="254"/>
      <c r="F568" s="258" t="str">
        <f t="shared" si="29"/>
        <v/>
      </c>
      <c r="G568" s="258" t="str">
        <f t="shared" si="30"/>
        <v/>
      </c>
    </row>
    <row r="569" spans="1:7" s="214" customFormat="1" x14ac:dyDescent="0.25">
      <c r="A569" s="331" t="s">
        <v>2050</v>
      </c>
      <c r="B569" s="269" t="s">
        <v>1726</v>
      </c>
      <c r="C569" s="303"/>
      <c r="D569" s="313"/>
      <c r="E569" s="254"/>
      <c r="F569" s="258" t="str">
        <f t="shared" si="29"/>
        <v/>
      </c>
      <c r="G569" s="258" t="str">
        <f t="shared" si="30"/>
        <v/>
      </c>
    </row>
    <row r="570" spans="1:7" s="259" customFormat="1" x14ac:dyDescent="0.25">
      <c r="A570" s="331" t="s">
        <v>2051</v>
      </c>
      <c r="B570" s="253" t="s">
        <v>146</v>
      </c>
      <c r="C570" s="303">
        <f>SUM(C560:C568)</f>
        <v>0</v>
      </c>
      <c r="D570" s="313">
        <f>SUM(D560:D568)</f>
        <v>0</v>
      </c>
      <c r="E570" s="272"/>
      <c r="F570" s="266">
        <f>SUM(F560:F569)</f>
        <v>0</v>
      </c>
      <c r="G570" s="266">
        <f>SUM(G560:G569)</f>
        <v>0</v>
      </c>
    </row>
    <row r="571" spans="1:7" x14ac:dyDescent="0.25">
      <c r="A571" s="331" t="s">
        <v>2052</v>
      </c>
    </row>
    <row r="572" spans="1:7" x14ac:dyDescent="0.25">
      <c r="A572" s="190"/>
      <c r="B572" s="190" t="s">
        <v>2253</v>
      </c>
      <c r="C572" s="154" t="s">
        <v>112</v>
      </c>
      <c r="D572" s="154" t="s">
        <v>1310</v>
      </c>
      <c r="E572" s="154"/>
      <c r="F572" s="154" t="s">
        <v>512</v>
      </c>
      <c r="G572" s="154" t="s">
        <v>1641</v>
      </c>
    </row>
    <row r="573" spans="1:7" x14ac:dyDescent="0.25">
      <c r="A573" s="331" t="s">
        <v>2053</v>
      </c>
      <c r="B573" s="271" t="s">
        <v>2149</v>
      </c>
      <c r="C573" s="303"/>
      <c r="D573" s="313"/>
      <c r="E573" s="272"/>
      <c r="F573" s="258" t="str">
        <f>IF($C$577=0,"",IF(C573="[for completion]","",IF(C573="","",C573/$C$577)))</f>
        <v/>
      </c>
      <c r="G573" s="258" t="str">
        <f>IF($D$577=0,"",IF(D573="[for completion]","",IF(D573="","",D573/$D$577)))</f>
        <v/>
      </c>
    </row>
    <row r="574" spans="1:7" x14ac:dyDescent="0.25">
      <c r="A574" s="331" t="s">
        <v>2054</v>
      </c>
      <c r="B574" s="267" t="s">
        <v>2151</v>
      </c>
      <c r="C574" s="303"/>
      <c r="D574" s="313"/>
      <c r="E574" s="272"/>
      <c r="F574" s="258" t="str">
        <f t="shared" ref="F574:F576" si="31">IF($C$577=0,"",IF(C574="[for completion]","",IF(C574="","",C574/$C$577)))</f>
        <v/>
      </c>
      <c r="G574" s="258" t="str">
        <f t="shared" ref="G574:G576" si="32">IF($D$577=0,"",IF(D574="[for completion]","",IF(D574="","",D574/$D$577)))</f>
        <v/>
      </c>
    </row>
    <row r="575" spans="1:7" x14ac:dyDescent="0.25">
      <c r="A575" s="331" t="s">
        <v>2055</v>
      </c>
      <c r="B575" s="271" t="s">
        <v>1311</v>
      </c>
      <c r="C575" s="303"/>
      <c r="D575" s="313"/>
      <c r="E575" s="272"/>
      <c r="F575" s="258" t="str">
        <f t="shared" si="31"/>
        <v/>
      </c>
      <c r="G575" s="258" t="str">
        <f t="shared" si="32"/>
        <v/>
      </c>
    </row>
    <row r="576" spans="1:7" x14ac:dyDescent="0.25">
      <c r="A576" s="331" t="s">
        <v>2056</v>
      </c>
      <c r="B576" s="269" t="s">
        <v>1726</v>
      </c>
      <c r="C576" s="303"/>
      <c r="D576" s="313"/>
      <c r="E576" s="272"/>
      <c r="F576" s="258" t="str">
        <f t="shared" si="31"/>
        <v/>
      </c>
      <c r="G576" s="258" t="str">
        <f t="shared" si="32"/>
        <v/>
      </c>
    </row>
    <row r="577" spans="1:7" x14ac:dyDescent="0.25">
      <c r="A577" s="331" t="s">
        <v>2057</v>
      </c>
      <c r="B577" s="271" t="s">
        <v>146</v>
      </c>
      <c r="C577" s="303">
        <f>SUM(C573:C576)</f>
        <v>0</v>
      </c>
      <c r="D577" s="313">
        <f>SUM(D573:D576)</f>
        <v>0</v>
      </c>
      <c r="E577" s="272"/>
      <c r="F577" s="266">
        <f>SUM(F573:F576)</f>
        <v>0</v>
      </c>
      <c r="G577" s="266">
        <f>SUM(G573:G576)</f>
        <v>0</v>
      </c>
    </row>
    <row r="578" spans="1:7" x14ac:dyDescent="0.25">
      <c r="A578" s="269"/>
      <c r="B578" s="269"/>
      <c r="C578" s="269"/>
      <c r="D578" s="269"/>
      <c r="E578" s="269"/>
      <c r="F578" s="269"/>
      <c r="G578" s="26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2" customFormat="1" ht="31.5" x14ac:dyDescent="0.25">
      <c r="A1" s="180" t="s">
        <v>816</v>
      </c>
      <c r="B1" s="180"/>
      <c r="C1" s="188" t="s">
        <v>1702</v>
      </c>
      <c r="D1" s="23"/>
      <c r="E1" s="23"/>
      <c r="F1" s="23"/>
      <c r="G1" s="23"/>
      <c r="H1" s="23"/>
      <c r="I1" s="23"/>
      <c r="J1" s="23"/>
      <c r="K1" s="23"/>
      <c r="L1" s="23"/>
      <c r="M1" s="23"/>
    </row>
    <row r="2" spans="1:13" x14ac:dyDescent="0.25">
      <c r="B2" s="64"/>
      <c r="C2" s="64"/>
    </row>
    <row r="3" spans="1:13" x14ac:dyDescent="0.25">
      <c r="A3" s="115" t="s">
        <v>817</v>
      </c>
      <c r="B3" s="116"/>
      <c r="C3" s="64"/>
    </row>
    <row r="4" spans="1:13" x14ac:dyDescent="0.25">
      <c r="C4" s="64"/>
    </row>
    <row r="5" spans="1:13" ht="37.5" x14ac:dyDescent="0.25">
      <c r="A5" s="77" t="s">
        <v>81</v>
      </c>
      <c r="B5" s="77" t="s">
        <v>818</v>
      </c>
      <c r="C5" s="117" t="s">
        <v>1220</v>
      </c>
    </row>
    <row r="6" spans="1:13" x14ac:dyDescent="0.25">
      <c r="A6" s="1" t="s">
        <v>819</v>
      </c>
      <c r="B6" s="80" t="s">
        <v>820</v>
      </c>
      <c r="C6" s="66"/>
    </row>
    <row r="7" spans="1:13" x14ac:dyDescent="0.25">
      <c r="A7" s="1" t="s">
        <v>821</v>
      </c>
      <c r="B7" s="80" t="s">
        <v>822</v>
      </c>
      <c r="C7" s="66"/>
    </row>
    <row r="8" spans="1:13" x14ac:dyDescent="0.25">
      <c r="A8" s="1" t="s">
        <v>823</v>
      </c>
      <c r="B8" s="80" t="s">
        <v>824</v>
      </c>
      <c r="C8" s="66"/>
    </row>
    <row r="9" spans="1:13" x14ac:dyDescent="0.25">
      <c r="A9" s="1" t="s">
        <v>825</v>
      </c>
      <c r="B9" s="80" t="s">
        <v>826</v>
      </c>
      <c r="C9" s="66"/>
    </row>
    <row r="10" spans="1:13" ht="44.25" customHeight="1" x14ac:dyDescent="0.25">
      <c r="A10" s="1" t="s">
        <v>827</v>
      </c>
      <c r="B10" s="80" t="s">
        <v>1042</v>
      </c>
      <c r="C10" s="66"/>
    </row>
    <row r="11" spans="1:13" ht="54.75" customHeight="1" x14ac:dyDescent="0.25">
      <c r="A11" s="1" t="s">
        <v>828</v>
      </c>
      <c r="B11" s="80" t="s">
        <v>829</v>
      </c>
      <c r="C11" s="66"/>
    </row>
    <row r="12" spans="1:13" x14ac:dyDescent="0.25">
      <c r="A12" s="1" t="s">
        <v>830</v>
      </c>
      <c r="B12" s="80" t="s">
        <v>831</v>
      </c>
      <c r="C12" s="66"/>
    </row>
    <row r="13" spans="1:13" x14ac:dyDescent="0.25">
      <c r="A13" s="1" t="s">
        <v>832</v>
      </c>
      <c r="B13" s="80" t="s">
        <v>833</v>
      </c>
      <c r="C13" s="66"/>
    </row>
    <row r="14" spans="1:13" ht="30" x14ac:dyDescent="0.25">
      <c r="A14" s="1" t="s">
        <v>834</v>
      </c>
      <c r="B14" s="80" t="s">
        <v>835</v>
      </c>
      <c r="C14" s="66"/>
    </row>
    <row r="15" spans="1:13" x14ac:dyDescent="0.25">
      <c r="A15" s="1" t="s">
        <v>836</v>
      </c>
      <c r="B15" s="80" t="s">
        <v>837</v>
      </c>
      <c r="C15" s="66"/>
    </row>
    <row r="16" spans="1:13" ht="30" x14ac:dyDescent="0.25">
      <c r="A16" s="1" t="s">
        <v>838</v>
      </c>
      <c r="B16" s="84" t="s">
        <v>839</v>
      </c>
      <c r="C16" s="66"/>
    </row>
    <row r="17" spans="1:13" ht="30" customHeight="1" x14ac:dyDescent="0.25">
      <c r="A17" s="1" t="s">
        <v>840</v>
      </c>
      <c r="B17" s="84" t="s">
        <v>841</v>
      </c>
      <c r="C17" s="66"/>
    </row>
    <row r="18" spans="1:13" x14ac:dyDescent="0.25">
      <c r="A18" s="1" t="s">
        <v>842</v>
      </c>
      <c r="B18" s="84" t="s">
        <v>843</v>
      </c>
      <c r="C18" s="66"/>
    </row>
    <row r="19" spans="1:13" s="259" customFormat="1" x14ac:dyDescent="0.25">
      <c r="A19" s="215" t="s">
        <v>2152</v>
      </c>
      <c r="B19" s="80" t="s">
        <v>2215</v>
      </c>
      <c r="C19" s="276"/>
      <c r="D19" s="2"/>
      <c r="E19" s="2"/>
      <c r="F19" s="2"/>
      <c r="G19" s="2"/>
      <c r="H19" s="2"/>
      <c r="I19" s="2"/>
      <c r="J19" s="2"/>
    </row>
    <row r="20" spans="1:13" s="259" customFormat="1" x14ac:dyDescent="0.25">
      <c r="A20" s="215" t="s">
        <v>2153</v>
      </c>
      <c r="B20" s="80" t="s">
        <v>2216</v>
      </c>
      <c r="D20" s="2"/>
      <c r="E20" s="2"/>
      <c r="F20" s="2"/>
      <c r="G20" s="2"/>
      <c r="H20" s="2"/>
      <c r="I20" s="2"/>
      <c r="J20" s="2"/>
    </row>
    <row r="21" spans="1:13" s="259" customFormat="1" x14ac:dyDescent="0.25">
      <c r="A21" s="215" t="s">
        <v>2154</v>
      </c>
      <c r="B21" s="80" t="s">
        <v>2214</v>
      </c>
      <c r="C21" s="276"/>
      <c r="D21" s="2"/>
      <c r="E21" s="2"/>
      <c r="F21" s="2"/>
      <c r="G21" s="2"/>
      <c r="H21" s="2"/>
      <c r="I21" s="2"/>
      <c r="J21" s="2"/>
    </row>
    <row r="22" spans="1:13" s="259" customFormat="1" x14ac:dyDescent="0.25">
      <c r="A22" s="215" t="s">
        <v>2155</v>
      </c>
      <c r="B22" s="2"/>
      <c r="C22" s="2"/>
      <c r="D22" s="2"/>
      <c r="E22" s="2"/>
      <c r="F22" s="2"/>
      <c r="G22" s="2"/>
      <c r="H22" s="2"/>
      <c r="I22" s="2"/>
      <c r="J22" s="2"/>
    </row>
    <row r="23" spans="1:13" outlineLevel="1" x14ac:dyDescent="0.25">
      <c r="A23" s="1" t="s">
        <v>844</v>
      </c>
      <c r="B23" s="81" t="s">
        <v>845</v>
      </c>
      <c r="C23" s="66"/>
    </row>
    <row r="24" spans="1:13" outlineLevel="1" x14ac:dyDescent="0.25">
      <c r="A24" s="1" t="s">
        <v>846</v>
      </c>
      <c r="B24" s="114"/>
      <c r="C24" s="66"/>
    </row>
    <row r="25" spans="1:13" outlineLevel="1" x14ac:dyDescent="0.25">
      <c r="A25" s="1" t="s">
        <v>847</v>
      </c>
      <c r="B25" s="114"/>
      <c r="C25" s="66"/>
    </row>
    <row r="26" spans="1:13" outlineLevel="1" x14ac:dyDescent="0.25">
      <c r="A26" s="1" t="s">
        <v>848</v>
      </c>
      <c r="B26" s="114"/>
      <c r="C26" s="66"/>
    </row>
    <row r="27" spans="1:13" outlineLevel="1" x14ac:dyDescent="0.25">
      <c r="A27" s="1" t="s">
        <v>849</v>
      </c>
      <c r="B27" s="114"/>
      <c r="C27" s="66"/>
    </row>
    <row r="28" spans="1:13" s="259" customFormat="1" ht="18.75" outlineLevel="1" x14ac:dyDescent="0.25">
      <c r="A28" s="329"/>
      <c r="B28" s="322" t="s">
        <v>2217</v>
      </c>
      <c r="C28" s="117" t="s">
        <v>1220</v>
      </c>
      <c r="D28" s="2"/>
      <c r="E28" s="2"/>
      <c r="F28" s="2"/>
      <c r="G28" s="2"/>
      <c r="H28" s="2"/>
      <c r="I28" s="2"/>
      <c r="J28" s="2"/>
      <c r="K28" s="2"/>
      <c r="L28" s="2"/>
      <c r="M28" s="2"/>
    </row>
    <row r="29" spans="1:13" s="259" customFormat="1" outlineLevel="1" x14ac:dyDescent="0.25">
      <c r="A29" s="106" t="s">
        <v>851</v>
      </c>
      <c r="B29" s="80" t="s">
        <v>2215</v>
      </c>
      <c r="C29" s="276"/>
      <c r="D29" s="2"/>
      <c r="E29" s="2"/>
      <c r="F29" s="2"/>
      <c r="G29" s="2"/>
      <c r="H29" s="2"/>
      <c r="I29" s="2"/>
      <c r="J29" s="2"/>
      <c r="K29" s="2"/>
      <c r="L29" s="2"/>
      <c r="M29" s="2"/>
    </row>
    <row r="30" spans="1:13" s="259" customFormat="1" outlineLevel="1" x14ac:dyDescent="0.25">
      <c r="A30" s="106" t="s">
        <v>854</v>
      </c>
      <c r="B30" s="80" t="s">
        <v>2216</v>
      </c>
      <c r="C30" s="276"/>
      <c r="D30" s="2"/>
      <c r="E30" s="2"/>
      <c r="F30" s="2"/>
      <c r="G30" s="2"/>
      <c r="H30" s="2"/>
      <c r="I30" s="2"/>
      <c r="J30" s="2"/>
      <c r="K30" s="2"/>
      <c r="L30" s="2"/>
      <c r="M30" s="2"/>
    </row>
    <row r="31" spans="1:13" s="259" customFormat="1" outlineLevel="1" x14ac:dyDescent="0.25">
      <c r="A31" s="106" t="s">
        <v>857</v>
      </c>
      <c r="B31" s="80" t="s">
        <v>2214</v>
      </c>
      <c r="C31" s="276"/>
      <c r="D31" s="2"/>
      <c r="E31" s="2"/>
      <c r="F31" s="2"/>
      <c r="G31" s="2"/>
      <c r="H31" s="2"/>
      <c r="I31" s="2"/>
      <c r="J31" s="2"/>
      <c r="K31" s="2"/>
      <c r="L31" s="2"/>
      <c r="M31" s="2"/>
    </row>
    <row r="32" spans="1:13" s="259" customFormat="1" outlineLevel="1" x14ac:dyDescent="0.25">
      <c r="A32" s="106" t="s">
        <v>860</v>
      </c>
      <c r="B32" s="114"/>
      <c r="C32" s="276"/>
      <c r="D32" s="2"/>
      <c r="E32" s="2"/>
      <c r="F32" s="2"/>
      <c r="G32" s="2"/>
      <c r="H32" s="2"/>
      <c r="I32" s="2"/>
      <c r="J32" s="2"/>
      <c r="K32" s="2"/>
      <c r="L32" s="2"/>
      <c r="M32" s="2"/>
    </row>
    <row r="33" spans="1:13" s="259" customFormat="1" outlineLevel="1" x14ac:dyDescent="0.25">
      <c r="A33" s="106" t="s">
        <v>861</v>
      </c>
      <c r="B33" s="114"/>
      <c r="C33" s="276"/>
      <c r="D33" s="2"/>
      <c r="E33" s="2"/>
      <c r="F33" s="2"/>
      <c r="G33" s="2"/>
      <c r="H33" s="2"/>
      <c r="I33" s="2"/>
      <c r="J33" s="2"/>
      <c r="K33" s="2"/>
      <c r="L33" s="2"/>
      <c r="M33" s="2"/>
    </row>
    <row r="34" spans="1:13" s="259" customFormat="1" outlineLevel="1" x14ac:dyDescent="0.25">
      <c r="A34" s="106" t="s">
        <v>1206</v>
      </c>
      <c r="B34" s="114"/>
      <c r="C34" s="276"/>
      <c r="D34" s="2"/>
      <c r="E34" s="2"/>
      <c r="F34" s="2"/>
      <c r="G34" s="2"/>
      <c r="H34" s="2"/>
      <c r="I34" s="2"/>
      <c r="J34" s="2"/>
      <c r="K34" s="2"/>
      <c r="L34" s="2"/>
      <c r="M34" s="2"/>
    </row>
    <row r="35" spans="1:13" s="259" customFormat="1" outlineLevel="1" x14ac:dyDescent="0.25">
      <c r="A35" s="106" t="s">
        <v>2228</v>
      </c>
      <c r="B35" s="114"/>
      <c r="C35" s="276"/>
      <c r="D35" s="2"/>
      <c r="E35" s="2"/>
      <c r="F35" s="2"/>
      <c r="G35" s="2"/>
      <c r="H35" s="2"/>
      <c r="I35" s="2"/>
      <c r="J35" s="2"/>
      <c r="K35" s="2"/>
      <c r="L35" s="2"/>
      <c r="M35" s="2"/>
    </row>
    <row r="36" spans="1:13" s="259" customFormat="1" outlineLevel="1" x14ac:dyDescent="0.25">
      <c r="A36" s="106" t="s">
        <v>2229</v>
      </c>
      <c r="B36" s="114"/>
      <c r="C36" s="276"/>
      <c r="D36" s="2"/>
      <c r="E36" s="2"/>
      <c r="F36" s="2"/>
      <c r="G36" s="2"/>
      <c r="H36" s="2"/>
      <c r="I36" s="2"/>
      <c r="J36" s="2"/>
      <c r="K36" s="2"/>
      <c r="L36" s="2"/>
      <c r="M36" s="2"/>
    </row>
    <row r="37" spans="1:13" s="259" customFormat="1" outlineLevel="1" x14ac:dyDescent="0.25">
      <c r="A37" s="106" t="s">
        <v>2230</v>
      </c>
      <c r="B37" s="114"/>
      <c r="C37" s="276"/>
      <c r="D37" s="2"/>
      <c r="E37" s="2"/>
      <c r="F37" s="2"/>
      <c r="G37" s="2"/>
      <c r="H37" s="2"/>
      <c r="I37" s="2"/>
      <c r="J37" s="2"/>
      <c r="K37" s="2"/>
      <c r="L37" s="2"/>
      <c r="M37" s="2"/>
    </row>
    <row r="38" spans="1:13" s="259" customFormat="1" outlineLevel="1" x14ac:dyDescent="0.25">
      <c r="A38" s="106" t="s">
        <v>2231</v>
      </c>
      <c r="B38" s="114"/>
      <c r="C38" s="276"/>
      <c r="D38" s="2"/>
      <c r="E38" s="2"/>
      <c r="F38" s="2"/>
      <c r="G38" s="2"/>
      <c r="H38" s="2"/>
      <c r="I38" s="2"/>
      <c r="J38" s="2"/>
      <c r="K38" s="2"/>
      <c r="L38" s="2"/>
      <c r="M38" s="2"/>
    </row>
    <row r="39" spans="1:13" s="259" customFormat="1" outlineLevel="1" x14ac:dyDescent="0.25">
      <c r="A39" s="106" t="s">
        <v>2232</v>
      </c>
      <c r="B39" s="114"/>
      <c r="C39" s="276"/>
      <c r="D39" s="2"/>
      <c r="E39" s="2"/>
      <c r="F39" s="2"/>
      <c r="G39" s="2"/>
      <c r="H39" s="2"/>
      <c r="I39" s="2"/>
      <c r="J39" s="2"/>
      <c r="K39" s="2"/>
      <c r="L39" s="2"/>
      <c r="M39" s="2"/>
    </row>
    <row r="40" spans="1:13" s="259" customFormat="1" outlineLevel="1" x14ac:dyDescent="0.25">
      <c r="A40" s="106" t="s">
        <v>2233</v>
      </c>
      <c r="B40" s="114"/>
      <c r="C40" s="276"/>
      <c r="D40" s="2"/>
      <c r="E40" s="2"/>
      <c r="F40" s="2"/>
      <c r="G40" s="2"/>
      <c r="H40" s="2"/>
      <c r="I40" s="2"/>
      <c r="J40" s="2"/>
      <c r="K40" s="2"/>
      <c r="L40" s="2"/>
      <c r="M40" s="2"/>
    </row>
    <row r="41" spans="1:13" s="259" customFormat="1" outlineLevel="1" x14ac:dyDescent="0.25">
      <c r="A41" s="106" t="s">
        <v>2234</v>
      </c>
      <c r="B41" s="114"/>
      <c r="C41" s="276"/>
      <c r="D41" s="2"/>
      <c r="E41" s="2"/>
      <c r="F41" s="2"/>
      <c r="G41" s="2"/>
      <c r="H41" s="2"/>
      <c r="I41" s="2"/>
      <c r="J41" s="2"/>
      <c r="K41" s="2"/>
      <c r="L41" s="2"/>
      <c r="M41" s="2"/>
    </row>
    <row r="42" spans="1:13" s="259" customFormat="1" outlineLevel="1" x14ac:dyDescent="0.25">
      <c r="A42" s="106" t="s">
        <v>2235</v>
      </c>
      <c r="B42" s="114"/>
      <c r="C42" s="276"/>
      <c r="D42" s="2"/>
      <c r="E42" s="2"/>
      <c r="F42" s="2"/>
      <c r="G42" s="2"/>
      <c r="H42" s="2"/>
      <c r="I42" s="2"/>
      <c r="J42" s="2"/>
      <c r="K42" s="2"/>
      <c r="L42" s="2"/>
      <c r="M42" s="2"/>
    </row>
    <row r="43" spans="1:13" s="259" customFormat="1" outlineLevel="1" x14ac:dyDescent="0.25">
      <c r="A43" s="106" t="s">
        <v>2236</v>
      </c>
      <c r="B43" s="114"/>
      <c r="C43" s="276"/>
      <c r="D43" s="2"/>
      <c r="E43" s="2"/>
      <c r="F43" s="2"/>
      <c r="G43" s="2"/>
      <c r="H43" s="2"/>
      <c r="I43" s="2"/>
      <c r="J43" s="2"/>
      <c r="K43" s="2"/>
      <c r="L43" s="2"/>
      <c r="M43" s="2"/>
    </row>
    <row r="44" spans="1:13" ht="18.75" x14ac:dyDescent="0.25">
      <c r="A44" s="77"/>
      <c r="B44" s="77" t="s">
        <v>2218</v>
      </c>
      <c r="C44" s="117" t="s">
        <v>850</v>
      </c>
    </row>
    <row r="45" spans="1:13" x14ac:dyDescent="0.25">
      <c r="A45" s="1" t="s">
        <v>862</v>
      </c>
      <c r="B45" s="84" t="s">
        <v>852</v>
      </c>
      <c r="C45" s="66" t="s">
        <v>853</v>
      </c>
    </row>
    <row r="46" spans="1:13" x14ac:dyDescent="0.25">
      <c r="A46" s="215" t="s">
        <v>2220</v>
      </c>
      <c r="B46" s="84" t="s">
        <v>855</v>
      </c>
      <c r="C46" s="66" t="s">
        <v>856</v>
      </c>
    </row>
    <row r="47" spans="1:13" x14ac:dyDescent="0.25">
      <c r="A47" s="215" t="s">
        <v>2221</v>
      </c>
      <c r="B47" s="84" t="s">
        <v>858</v>
      </c>
      <c r="C47" s="66" t="s">
        <v>859</v>
      </c>
    </row>
    <row r="48" spans="1:13" outlineLevel="1" x14ac:dyDescent="0.25">
      <c r="A48" s="1" t="s">
        <v>864</v>
      </c>
      <c r="B48" s="83"/>
      <c r="C48" s="66"/>
    </row>
    <row r="49" spans="1:3" outlineLevel="1" x14ac:dyDescent="0.25">
      <c r="A49" s="215" t="s">
        <v>865</v>
      </c>
      <c r="B49" s="83"/>
      <c r="C49" s="66"/>
    </row>
    <row r="50" spans="1:3" outlineLevel="1" x14ac:dyDescent="0.25">
      <c r="A50" s="215" t="s">
        <v>866</v>
      </c>
      <c r="B50" s="84"/>
      <c r="C50" s="66"/>
    </row>
    <row r="51" spans="1:3" ht="18.75" x14ac:dyDescent="0.25">
      <c r="A51" s="77"/>
      <c r="B51" s="77" t="s">
        <v>2219</v>
      </c>
      <c r="C51" s="117" t="s">
        <v>1220</v>
      </c>
    </row>
    <row r="52" spans="1:3" x14ac:dyDescent="0.25">
      <c r="A52" s="1" t="s">
        <v>2222</v>
      </c>
      <c r="B52" s="80" t="s">
        <v>863</v>
      </c>
      <c r="C52" s="66"/>
    </row>
    <row r="53" spans="1:3" x14ac:dyDescent="0.25">
      <c r="A53" s="1" t="s">
        <v>2223</v>
      </c>
      <c r="B53" s="83"/>
    </row>
    <row r="54" spans="1:3" x14ac:dyDescent="0.25">
      <c r="A54" s="215" t="s">
        <v>2224</v>
      </c>
      <c r="B54" s="83"/>
    </row>
    <row r="55" spans="1:3" x14ac:dyDescent="0.25">
      <c r="A55" s="215" t="s">
        <v>2225</v>
      </c>
      <c r="B55" s="83"/>
    </row>
    <row r="56" spans="1:3" x14ac:dyDescent="0.25">
      <c r="A56" s="215" t="s">
        <v>2226</v>
      </c>
      <c r="B56" s="83"/>
    </row>
    <row r="57" spans="1:3" x14ac:dyDescent="0.25">
      <c r="A57" s="215" t="s">
        <v>2227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18"/>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19"/>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B1:D37"/>
  <sheetViews>
    <sheetView zoomScaleNormal="100" zoomScaleSheetLayoutView="90" workbookViewId="0"/>
  </sheetViews>
  <sheetFormatPr defaultColWidth="15.85546875" defaultRowHeight="15" x14ac:dyDescent="0.25"/>
  <cols>
    <col min="1" max="1" width="3.42578125" style="346" customWidth="1"/>
    <col min="2" max="2" width="18.7109375" style="346" customWidth="1"/>
    <col min="3" max="3" width="95.5703125" style="346" customWidth="1"/>
    <col min="4" max="4" width="15.140625" style="346" customWidth="1"/>
    <col min="5" max="5" width="2.85546875" style="346" customWidth="1"/>
    <col min="6" max="6" width="1.85546875" style="346" customWidth="1"/>
    <col min="7" max="256" width="15.85546875" style="346"/>
    <col min="257" max="257" width="3.42578125" style="346" customWidth="1"/>
    <col min="258" max="258" width="18.7109375" style="346" customWidth="1"/>
    <col min="259" max="259" width="95.5703125" style="346" customWidth="1"/>
    <col min="260" max="260" width="15.140625" style="346" customWidth="1"/>
    <col min="261" max="261" width="2.85546875" style="346" customWidth="1"/>
    <col min="262" max="262" width="1.85546875" style="346" customWidth="1"/>
    <col min="263" max="512" width="15.85546875" style="346"/>
    <col min="513" max="513" width="3.42578125" style="346" customWidth="1"/>
    <col min="514" max="514" width="18.7109375" style="346" customWidth="1"/>
    <col min="515" max="515" width="95.5703125" style="346" customWidth="1"/>
    <col min="516" max="516" width="15.140625" style="346" customWidth="1"/>
    <col min="517" max="517" width="2.85546875" style="346" customWidth="1"/>
    <col min="518" max="518" width="1.85546875" style="346" customWidth="1"/>
    <col min="519" max="768" width="15.85546875" style="346"/>
    <col min="769" max="769" width="3.42578125" style="346" customWidth="1"/>
    <col min="770" max="770" width="18.7109375" style="346" customWidth="1"/>
    <col min="771" max="771" width="95.5703125" style="346" customWidth="1"/>
    <col min="772" max="772" width="15.140625" style="346" customWidth="1"/>
    <col min="773" max="773" width="2.85546875" style="346" customWidth="1"/>
    <col min="774" max="774" width="1.85546875" style="346" customWidth="1"/>
    <col min="775" max="1024" width="15.85546875" style="346"/>
    <col min="1025" max="1025" width="3.42578125" style="346" customWidth="1"/>
    <col min="1026" max="1026" width="18.7109375" style="346" customWidth="1"/>
    <col min="1027" max="1027" width="95.5703125" style="346" customWidth="1"/>
    <col min="1028" max="1028" width="15.140625" style="346" customWidth="1"/>
    <col min="1029" max="1029" width="2.85546875" style="346" customWidth="1"/>
    <col min="1030" max="1030" width="1.85546875" style="346" customWidth="1"/>
    <col min="1031" max="1280" width="15.85546875" style="346"/>
    <col min="1281" max="1281" width="3.42578125" style="346" customWidth="1"/>
    <col min="1282" max="1282" width="18.7109375" style="346" customWidth="1"/>
    <col min="1283" max="1283" width="95.5703125" style="346" customWidth="1"/>
    <col min="1284" max="1284" width="15.140625" style="346" customWidth="1"/>
    <col min="1285" max="1285" width="2.85546875" style="346" customWidth="1"/>
    <col min="1286" max="1286" width="1.85546875" style="346" customWidth="1"/>
    <col min="1287" max="1536" width="15.85546875" style="346"/>
    <col min="1537" max="1537" width="3.42578125" style="346" customWidth="1"/>
    <col min="1538" max="1538" width="18.7109375" style="346" customWidth="1"/>
    <col min="1539" max="1539" width="95.5703125" style="346" customWidth="1"/>
    <col min="1540" max="1540" width="15.140625" style="346" customWidth="1"/>
    <col min="1541" max="1541" width="2.85546875" style="346" customWidth="1"/>
    <col min="1542" max="1542" width="1.85546875" style="346" customWidth="1"/>
    <col min="1543" max="1792" width="15.85546875" style="346"/>
    <col min="1793" max="1793" width="3.42578125" style="346" customWidth="1"/>
    <col min="1794" max="1794" width="18.7109375" style="346" customWidth="1"/>
    <col min="1795" max="1795" width="95.5703125" style="346" customWidth="1"/>
    <col min="1796" max="1796" width="15.140625" style="346" customWidth="1"/>
    <col min="1797" max="1797" width="2.85546875" style="346" customWidth="1"/>
    <col min="1798" max="1798" width="1.85546875" style="346" customWidth="1"/>
    <col min="1799" max="2048" width="15.85546875" style="346"/>
    <col min="2049" max="2049" width="3.42578125" style="346" customWidth="1"/>
    <col min="2050" max="2050" width="18.7109375" style="346" customWidth="1"/>
    <col min="2051" max="2051" width="95.5703125" style="346" customWidth="1"/>
    <col min="2052" max="2052" width="15.140625" style="346" customWidth="1"/>
    <col min="2053" max="2053" width="2.85546875" style="346" customWidth="1"/>
    <col min="2054" max="2054" width="1.85546875" style="346" customWidth="1"/>
    <col min="2055" max="2304" width="15.85546875" style="346"/>
    <col min="2305" max="2305" width="3.42578125" style="346" customWidth="1"/>
    <col min="2306" max="2306" width="18.7109375" style="346" customWidth="1"/>
    <col min="2307" max="2307" width="95.5703125" style="346" customWidth="1"/>
    <col min="2308" max="2308" width="15.140625" style="346" customWidth="1"/>
    <col min="2309" max="2309" width="2.85546875" style="346" customWidth="1"/>
    <col min="2310" max="2310" width="1.85546875" style="346" customWidth="1"/>
    <col min="2311" max="2560" width="15.85546875" style="346"/>
    <col min="2561" max="2561" width="3.42578125" style="346" customWidth="1"/>
    <col min="2562" max="2562" width="18.7109375" style="346" customWidth="1"/>
    <col min="2563" max="2563" width="95.5703125" style="346" customWidth="1"/>
    <col min="2564" max="2564" width="15.140625" style="346" customWidth="1"/>
    <col min="2565" max="2565" width="2.85546875" style="346" customWidth="1"/>
    <col min="2566" max="2566" width="1.85546875" style="346" customWidth="1"/>
    <col min="2567" max="2816" width="15.85546875" style="346"/>
    <col min="2817" max="2817" width="3.42578125" style="346" customWidth="1"/>
    <col min="2818" max="2818" width="18.7109375" style="346" customWidth="1"/>
    <col min="2819" max="2819" width="95.5703125" style="346" customWidth="1"/>
    <col min="2820" max="2820" width="15.140625" style="346" customWidth="1"/>
    <col min="2821" max="2821" width="2.85546875" style="346" customWidth="1"/>
    <col min="2822" max="2822" width="1.85546875" style="346" customWidth="1"/>
    <col min="2823" max="3072" width="15.85546875" style="346"/>
    <col min="3073" max="3073" width="3.42578125" style="346" customWidth="1"/>
    <col min="3074" max="3074" width="18.7109375" style="346" customWidth="1"/>
    <col min="3075" max="3075" width="95.5703125" style="346" customWidth="1"/>
    <col min="3076" max="3076" width="15.140625" style="346" customWidth="1"/>
    <col min="3077" max="3077" width="2.85546875" style="346" customWidth="1"/>
    <col min="3078" max="3078" width="1.85546875" style="346" customWidth="1"/>
    <col min="3079" max="3328" width="15.85546875" style="346"/>
    <col min="3329" max="3329" width="3.42578125" style="346" customWidth="1"/>
    <col min="3330" max="3330" width="18.7109375" style="346" customWidth="1"/>
    <col min="3331" max="3331" width="95.5703125" style="346" customWidth="1"/>
    <col min="3332" max="3332" width="15.140625" style="346" customWidth="1"/>
    <col min="3333" max="3333" width="2.85546875" style="346" customWidth="1"/>
    <col min="3334" max="3334" width="1.85546875" style="346" customWidth="1"/>
    <col min="3335" max="3584" width="15.85546875" style="346"/>
    <col min="3585" max="3585" width="3.42578125" style="346" customWidth="1"/>
    <col min="3586" max="3586" width="18.7109375" style="346" customWidth="1"/>
    <col min="3587" max="3587" width="95.5703125" style="346" customWidth="1"/>
    <col min="3588" max="3588" width="15.140625" style="346" customWidth="1"/>
    <col min="3589" max="3589" width="2.85546875" style="346" customWidth="1"/>
    <col min="3590" max="3590" width="1.85546875" style="346" customWidth="1"/>
    <col min="3591" max="3840" width="15.85546875" style="346"/>
    <col min="3841" max="3841" width="3.42578125" style="346" customWidth="1"/>
    <col min="3842" max="3842" width="18.7109375" style="346" customWidth="1"/>
    <col min="3843" max="3843" width="95.5703125" style="346" customWidth="1"/>
    <col min="3844" max="3844" width="15.140625" style="346" customWidth="1"/>
    <col min="3845" max="3845" width="2.85546875" style="346" customWidth="1"/>
    <col min="3846" max="3846" width="1.85546875" style="346" customWidth="1"/>
    <col min="3847" max="4096" width="15.85546875" style="346"/>
    <col min="4097" max="4097" width="3.42578125" style="346" customWidth="1"/>
    <col min="4098" max="4098" width="18.7109375" style="346" customWidth="1"/>
    <col min="4099" max="4099" width="95.5703125" style="346" customWidth="1"/>
    <col min="4100" max="4100" width="15.140625" style="346" customWidth="1"/>
    <col min="4101" max="4101" width="2.85546875" style="346" customWidth="1"/>
    <col min="4102" max="4102" width="1.85546875" style="346" customWidth="1"/>
    <col min="4103" max="4352" width="15.85546875" style="346"/>
    <col min="4353" max="4353" width="3.42578125" style="346" customWidth="1"/>
    <col min="4354" max="4354" width="18.7109375" style="346" customWidth="1"/>
    <col min="4355" max="4355" width="95.5703125" style="346" customWidth="1"/>
    <col min="4356" max="4356" width="15.140625" style="346" customWidth="1"/>
    <col min="4357" max="4357" width="2.85546875" style="346" customWidth="1"/>
    <col min="4358" max="4358" width="1.85546875" style="346" customWidth="1"/>
    <col min="4359" max="4608" width="15.85546875" style="346"/>
    <col min="4609" max="4609" width="3.42578125" style="346" customWidth="1"/>
    <col min="4610" max="4610" width="18.7109375" style="346" customWidth="1"/>
    <col min="4611" max="4611" width="95.5703125" style="346" customWidth="1"/>
    <col min="4612" max="4612" width="15.140625" style="346" customWidth="1"/>
    <col min="4613" max="4613" width="2.85546875" style="346" customWidth="1"/>
    <col min="4614" max="4614" width="1.85546875" style="346" customWidth="1"/>
    <col min="4615" max="4864" width="15.85546875" style="346"/>
    <col min="4865" max="4865" width="3.42578125" style="346" customWidth="1"/>
    <col min="4866" max="4866" width="18.7109375" style="346" customWidth="1"/>
    <col min="4867" max="4867" width="95.5703125" style="346" customWidth="1"/>
    <col min="4868" max="4868" width="15.140625" style="346" customWidth="1"/>
    <col min="4869" max="4869" width="2.85546875" style="346" customWidth="1"/>
    <col min="4870" max="4870" width="1.85546875" style="346" customWidth="1"/>
    <col min="4871" max="5120" width="15.85546875" style="346"/>
    <col min="5121" max="5121" width="3.42578125" style="346" customWidth="1"/>
    <col min="5122" max="5122" width="18.7109375" style="346" customWidth="1"/>
    <col min="5123" max="5123" width="95.5703125" style="346" customWidth="1"/>
    <col min="5124" max="5124" width="15.140625" style="346" customWidth="1"/>
    <col min="5125" max="5125" width="2.85546875" style="346" customWidth="1"/>
    <col min="5126" max="5126" width="1.85546875" style="346" customWidth="1"/>
    <col min="5127" max="5376" width="15.85546875" style="346"/>
    <col min="5377" max="5377" width="3.42578125" style="346" customWidth="1"/>
    <col min="5378" max="5378" width="18.7109375" style="346" customWidth="1"/>
    <col min="5379" max="5379" width="95.5703125" style="346" customWidth="1"/>
    <col min="5380" max="5380" width="15.140625" style="346" customWidth="1"/>
    <col min="5381" max="5381" width="2.85546875" style="346" customWidth="1"/>
    <col min="5382" max="5382" width="1.85546875" style="346" customWidth="1"/>
    <col min="5383" max="5632" width="15.85546875" style="346"/>
    <col min="5633" max="5633" width="3.42578125" style="346" customWidth="1"/>
    <col min="5634" max="5634" width="18.7109375" style="346" customWidth="1"/>
    <col min="5635" max="5635" width="95.5703125" style="346" customWidth="1"/>
    <col min="5636" max="5636" width="15.140625" style="346" customWidth="1"/>
    <col min="5637" max="5637" width="2.85546875" style="346" customWidth="1"/>
    <col min="5638" max="5638" width="1.85546875" style="346" customWidth="1"/>
    <col min="5639" max="5888" width="15.85546875" style="346"/>
    <col min="5889" max="5889" width="3.42578125" style="346" customWidth="1"/>
    <col min="5890" max="5890" width="18.7109375" style="346" customWidth="1"/>
    <col min="5891" max="5891" width="95.5703125" style="346" customWidth="1"/>
    <col min="5892" max="5892" width="15.140625" style="346" customWidth="1"/>
    <col min="5893" max="5893" width="2.85546875" style="346" customWidth="1"/>
    <col min="5894" max="5894" width="1.85546875" style="346" customWidth="1"/>
    <col min="5895" max="6144" width="15.85546875" style="346"/>
    <col min="6145" max="6145" width="3.42578125" style="346" customWidth="1"/>
    <col min="6146" max="6146" width="18.7109375" style="346" customWidth="1"/>
    <col min="6147" max="6147" width="95.5703125" style="346" customWidth="1"/>
    <col min="6148" max="6148" width="15.140625" style="346" customWidth="1"/>
    <col min="6149" max="6149" width="2.85546875" style="346" customWidth="1"/>
    <col min="6150" max="6150" width="1.85546875" style="346" customWidth="1"/>
    <col min="6151" max="6400" width="15.85546875" style="346"/>
    <col min="6401" max="6401" width="3.42578125" style="346" customWidth="1"/>
    <col min="6402" max="6402" width="18.7109375" style="346" customWidth="1"/>
    <col min="6403" max="6403" width="95.5703125" style="346" customWidth="1"/>
    <col min="6404" max="6404" width="15.140625" style="346" customWidth="1"/>
    <col min="6405" max="6405" width="2.85546875" style="346" customWidth="1"/>
    <col min="6406" max="6406" width="1.85546875" style="346" customWidth="1"/>
    <col min="6407" max="6656" width="15.85546875" style="346"/>
    <col min="6657" max="6657" width="3.42578125" style="346" customWidth="1"/>
    <col min="6658" max="6658" width="18.7109375" style="346" customWidth="1"/>
    <col min="6659" max="6659" width="95.5703125" style="346" customWidth="1"/>
    <col min="6660" max="6660" width="15.140625" style="346" customWidth="1"/>
    <col min="6661" max="6661" width="2.85546875" style="346" customWidth="1"/>
    <col min="6662" max="6662" width="1.85546875" style="346" customWidth="1"/>
    <col min="6663" max="6912" width="15.85546875" style="346"/>
    <col min="6913" max="6913" width="3.42578125" style="346" customWidth="1"/>
    <col min="6914" max="6914" width="18.7109375" style="346" customWidth="1"/>
    <col min="6915" max="6915" width="95.5703125" style="346" customWidth="1"/>
    <col min="6916" max="6916" width="15.140625" style="346" customWidth="1"/>
    <col min="6917" max="6917" width="2.85546875" style="346" customWidth="1"/>
    <col min="6918" max="6918" width="1.85546875" style="346" customWidth="1"/>
    <col min="6919" max="7168" width="15.85546875" style="346"/>
    <col min="7169" max="7169" width="3.42578125" style="346" customWidth="1"/>
    <col min="7170" max="7170" width="18.7109375" style="346" customWidth="1"/>
    <col min="7171" max="7171" width="95.5703125" style="346" customWidth="1"/>
    <col min="7172" max="7172" width="15.140625" style="346" customWidth="1"/>
    <col min="7173" max="7173" width="2.85546875" style="346" customWidth="1"/>
    <col min="7174" max="7174" width="1.85546875" style="346" customWidth="1"/>
    <col min="7175" max="7424" width="15.85546875" style="346"/>
    <col min="7425" max="7425" width="3.42578125" style="346" customWidth="1"/>
    <col min="7426" max="7426" width="18.7109375" style="346" customWidth="1"/>
    <col min="7427" max="7427" width="95.5703125" style="346" customWidth="1"/>
    <col min="7428" max="7428" width="15.140625" style="346" customWidth="1"/>
    <col min="7429" max="7429" width="2.85546875" style="346" customWidth="1"/>
    <col min="7430" max="7430" width="1.85546875" style="346" customWidth="1"/>
    <col min="7431" max="7680" width="15.85546875" style="346"/>
    <col min="7681" max="7681" width="3.42578125" style="346" customWidth="1"/>
    <col min="7682" max="7682" width="18.7109375" style="346" customWidth="1"/>
    <col min="7683" max="7683" width="95.5703125" style="346" customWidth="1"/>
    <col min="7684" max="7684" width="15.140625" style="346" customWidth="1"/>
    <col min="7685" max="7685" width="2.85546875" style="346" customWidth="1"/>
    <col min="7686" max="7686" width="1.85546875" style="346" customWidth="1"/>
    <col min="7687" max="7936" width="15.85546875" style="346"/>
    <col min="7937" max="7937" width="3.42578125" style="346" customWidth="1"/>
    <col min="7938" max="7938" width="18.7109375" style="346" customWidth="1"/>
    <col min="7939" max="7939" width="95.5703125" style="346" customWidth="1"/>
    <col min="7940" max="7940" width="15.140625" style="346" customWidth="1"/>
    <col min="7941" max="7941" width="2.85546875" style="346" customWidth="1"/>
    <col min="7942" max="7942" width="1.85546875" style="346" customWidth="1"/>
    <col min="7943" max="8192" width="15.85546875" style="346"/>
    <col min="8193" max="8193" width="3.42578125" style="346" customWidth="1"/>
    <col min="8194" max="8194" width="18.7109375" style="346" customWidth="1"/>
    <col min="8195" max="8195" width="95.5703125" style="346" customWidth="1"/>
    <col min="8196" max="8196" width="15.140625" style="346" customWidth="1"/>
    <col min="8197" max="8197" width="2.85546875" style="346" customWidth="1"/>
    <col min="8198" max="8198" width="1.85546875" style="346" customWidth="1"/>
    <col min="8199" max="8448" width="15.85546875" style="346"/>
    <col min="8449" max="8449" width="3.42578125" style="346" customWidth="1"/>
    <col min="8450" max="8450" width="18.7109375" style="346" customWidth="1"/>
    <col min="8451" max="8451" width="95.5703125" style="346" customWidth="1"/>
    <col min="8452" max="8452" width="15.140625" style="346" customWidth="1"/>
    <col min="8453" max="8453" width="2.85546875" style="346" customWidth="1"/>
    <col min="8454" max="8454" width="1.85546875" style="346" customWidth="1"/>
    <col min="8455" max="8704" width="15.85546875" style="346"/>
    <col min="8705" max="8705" width="3.42578125" style="346" customWidth="1"/>
    <col min="8706" max="8706" width="18.7109375" style="346" customWidth="1"/>
    <col min="8707" max="8707" width="95.5703125" style="346" customWidth="1"/>
    <col min="8708" max="8708" width="15.140625" style="346" customWidth="1"/>
    <col min="8709" max="8709" width="2.85546875" style="346" customWidth="1"/>
    <col min="8710" max="8710" width="1.85546875" style="346" customWidth="1"/>
    <col min="8711" max="8960" width="15.85546875" style="346"/>
    <col min="8961" max="8961" width="3.42578125" style="346" customWidth="1"/>
    <col min="8962" max="8962" width="18.7109375" style="346" customWidth="1"/>
    <col min="8963" max="8963" width="95.5703125" style="346" customWidth="1"/>
    <col min="8964" max="8964" width="15.140625" style="346" customWidth="1"/>
    <col min="8965" max="8965" width="2.85546875" style="346" customWidth="1"/>
    <col min="8966" max="8966" width="1.85546875" style="346" customWidth="1"/>
    <col min="8967" max="9216" width="15.85546875" style="346"/>
    <col min="9217" max="9217" width="3.42578125" style="346" customWidth="1"/>
    <col min="9218" max="9218" width="18.7109375" style="346" customWidth="1"/>
    <col min="9219" max="9219" width="95.5703125" style="346" customWidth="1"/>
    <col min="9220" max="9220" width="15.140625" style="346" customWidth="1"/>
    <col min="9221" max="9221" width="2.85546875" style="346" customWidth="1"/>
    <col min="9222" max="9222" width="1.85546875" style="346" customWidth="1"/>
    <col min="9223" max="9472" width="15.85546875" style="346"/>
    <col min="9473" max="9473" width="3.42578125" style="346" customWidth="1"/>
    <col min="9474" max="9474" width="18.7109375" style="346" customWidth="1"/>
    <col min="9475" max="9475" width="95.5703125" style="346" customWidth="1"/>
    <col min="9476" max="9476" width="15.140625" style="346" customWidth="1"/>
    <col min="9477" max="9477" width="2.85546875" style="346" customWidth="1"/>
    <col min="9478" max="9478" width="1.85546875" style="346" customWidth="1"/>
    <col min="9479" max="9728" width="15.85546875" style="346"/>
    <col min="9729" max="9729" width="3.42578125" style="346" customWidth="1"/>
    <col min="9730" max="9730" width="18.7109375" style="346" customWidth="1"/>
    <col min="9731" max="9731" width="95.5703125" style="346" customWidth="1"/>
    <col min="9732" max="9732" width="15.140625" style="346" customWidth="1"/>
    <col min="9733" max="9733" width="2.85546875" style="346" customWidth="1"/>
    <col min="9734" max="9734" width="1.85546875" style="346" customWidth="1"/>
    <col min="9735" max="9984" width="15.85546875" style="346"/>
    <col min="9985" max="9985" width="3.42578125" style="346" customWidth="1"/>
    <col min="9986" max="9986" width="18.7109375" style="346" customWidth="1"/>
    <col min="9987" max="9987" width="95.5703125" style="346" customWidth="1"/>
    <col min="9988" max="9988" width="15.140625" style="346" customWidth="1"/>
    <col min="9989" max="9989" width="2.85546875" style="346" customWidth="1"/>
    <col min="9990" max="9990" width="1.85546875" style="346" customWidth="1"/>
    <col min="9991" max="10240" width="15.85546875" style="346"/>
    <col min="10241" max="10241" width="3.42578125" style="346" customWidth="1"/>
    <col min="10242" max="10242" width="18.7109375" style="346" customWidth="1"/>
    <col min="10243" max="10243" width="95.5703125" style="346" customWidth="1"/>
    <col min="10244" max="10244" width="15.140625" style="346" customWidth="1"/>
    <col min="10245" max="10245" width="2.85546875" style="346" customWidth="1"/>
    <col min="10246" max="10246" width="1.85546875" style="346" customWidth="1"/>
    <col min="10247" max="10496" width="15.85546875" style="346"/>
    <col min="10497" max="10497" width="3.42578125" style="346" customWidth="1"/>
    <col min="10498" max="10498" width="18.7109375" style="346" customWidth="1"/>
    <col min="10499" max="10499" width="95.5703125" style="346" customWidth="1"/>
    <col min="10500" max="10500" width="15.140625" style="346" customWidth="1"/>
    <col min="10501" max="10501" width="2.85546875" style="346" customWidth="1"/>
    <col min="10502" max="10502" width="1.85546875" style="346" customWidth="1"/>
    <col min="10503" max="10752" width="15.85546875" style="346"/>
    <col min="10753" max="10753" width="3.42578125" style="346" customWidth="1"/>
    <col min="10754" max="10754" width="18.7109375" style="346" customWidth="1"/>
    <col min="10755" max="10755" width="95.5703125" style="346" customWidth="1"/>
    <col min="10756" max="10756" width="15.140625" style="346" customWidth="1"/>
    <col min="10757" max="10757" width="2.85546875" style="346" customWidth="1"/>
    <col min="10758" max="10758" width="1.85546875" style="346" customWidth="1"/>
    <col min="10759" max="11008" width="15.85546875" style="346"/>
    <col min="11009" max="11009" width="3.42578125" style="346" customWidth="1"/>
    <col min="11010" max="11010" width="18.7109375" style="346" customWidth="1"/>
    <col min="11011" max="11011" width="95.5703125" style="346" customWidth="1"/>
    <col min="11012" max="11012" width="15.140625" style="346" customWidth="1"/>
    <col min="11013" max="11013" width="2.85546875" style="346" customWidth="1"/>
    <col min="11014" max="11014" width="1.85546875" style="346" customWidth="1"/>
    <col min="11015" max="11264" width="15.85546875" style="346"/>
    <col min="11265" max="11265" width="3.42578125" style="346" customWidth="1"/>
    <col min="11266" max="11266" width="18.7109375" style="346" customWidth="1"/>
    <col min="11267" max="11267" width="95.5703125" style="346" customWidth="1"/>
    <col min="11268" max="11268" width="15.140625" style="346" customWidth="1"/>
    <col min="11269" max="11269" width="2.85546875" style="346" customWidth="1"/>
    <col min="11270" max="11270" width="1.85546875" style="346" customWidth="1"/>
    <col min="11271" max="11520" width="15.85546875" style="346"/>
    <col min="11521" max="11521" width="3.42578125" style="346" customWidth="1"/>
    <col min="11522" max="11522" width="18.7109375" style="346" customWidth="1"/>
    <col min="11523" max="11523" width="95.5703125" style="346" customWidth="1"/>
    <col min="11524" max="11524" width="15.140625" style="346" customWidth="1"/>
    <col min="11525" max="11525" width="2.85546875" style="346" customWidth="1"/>
    <col min="11526" max="11526" width="1.85546875" style="346" customWidth="1"/>
    <col min="11527" max="11776" width="15.85546875" style="346"/>
    <col min="11777" max="11777" width="3.42578125" style="346" customWidth="1"/>
    <col min="11778" max="11778" width="18.7109375" style="346" customWidth="1"/>
    <col min="11779" max="11779" width="95.5703125" style="346" customWidth="1"/>
    <col min="11780" max="11780" width="15.140625" style="346" customWidth="1"/>
    <col min="11781" max="11781" width="2.85546875" style="346" customWidth="1"/>
    <col min="11782" max="11782" width="1.85546875" style="346" customWidth="1"/>
    <col min="11783" max="12032" width="15.85546875" style="346"/>
    <col min="12033" max="12033" width="3.42578125" style="346" customWidth="1"/>
    <col min="12034" max="12034" width="18.7109375" style="346" customWidth="1"/>
    <col min="12035" max="12035" width="95.5703125" style="346" customWidth="1"/>
    <col min="12036" max="12036" width="15.140625" style="346" customWidth="1"/>
    <col min="12037" max="12037" width="2.85546875" style="346" customWidth="1"/>
    <col min="12038" max="12038" width="1.85546875" style="346" customWidth="1"/>
    <col min="12039" max="12288" width="15.85546875" style="346"/>
    <col min="12289" max="12289" width="3.42578125" style="346" customWidth="1"/>
    <col min="12290" max="12290" width="18.7109375" style="346" customWidth="1"/>
    <col min="12291" max="12291" width="95.5703125" style="346" customWidth="1"/>
    <col min="12292" max="12292" width="15.140625" style="346" customWidth="1"/>
    <col min="12293" max="12293" width="2.85546875" style="346" customWidth="1"/>
    <col min="12294" max="12294" width="1.85546875" style="346" customWidth="1"/>
    <col min="12295" max="12544" width="15.85546875" style="346"/>
    <col min="12545" max="12545" width="3.42578125" style="346" customWidth="1"/>
    <col min="12546" max="12546" width="18.7109375" style="346" customWidth="1"/>
    <col min="12547" max="12547" width="95.5703125" style="346" customWidth="1"/>
    <col min="12548" max="12548" width="15.140625" style="346" customWidth="1"/>
    <col min="12549" max="12549" width="2.85546875" style="346" customWidth="1"/>
    <col min="12550" max="12550" width="1.85546875" style="346" customWidth="1"/>
    <col min="12551" max="12800" width="15.85546875" style="346"/>
    <col min="12801" max="12801" width="3.42578125" style="346" customWidth="1"/>
    <col min="12802" max="12802" width="18.7109375" style="346" customWidth="1"/>
    <col min="12803" max="12803" width="95.5703125" style="346" customWidth="1"/>
    <col min="12804" max="12804" width="15.140625" style="346" customWidth="1"/>
    <col min="12805" max="12805" width="2.85546875" style="346" customWidth="1"/>
    <col min="12806" max="12806" width="1.85546875" style="346" customWidth="1"/>
    <col min="12807" max="13056" width="15.85546875" style="346"/>
    <col min="13057" max="13057" width="3.42578125" style="346" customWidth="1"/>
    <col min="13058" max="13058" width="18.7109375" style="346" customWidth="1"/>
    <col min="13059" max="13059" width="95.5703125" style="346" customWidth="1"/>
    <col min="13060" max="13060" width="15.140625" style="346" customWidth="1"/>
    <col min="13061" max="13061" width="2.85546875" style="346" customWidth="1"/>
    <col min="13062" max="13062" width="1.85546875" style="346" customWidth="1"/>
    <col min="13063" max="13312" width="15.85546875" style="346"/>
    <col min="13313" max="13313" width="3.42578125" style="346" customWidth="1"/>
    <col min="13314" max="13314" width="18.7109375" style="346" customWidth="1"/>
    <col min="13315" max="13315" width="95.5703125" style="346" customWidth="1"/>
    <col min="13316" max="13316" width="15.140625" style="346" customWidth="1"/>
    <col min="13317" max="13317" width="2.85546875" style="346" customWidth="1"/>
    <col min="13318" max="13318" width="1.85546875" style="346" customWidth="1"/>
    <col min="13319" max="13568" width="15.85546875" style="346"/>
    <col min="13569" max="13569" width="3.42578125" style="346" customWidth="1"/>
    <col min="13570" max="13570" width="18.7109375" style="346" customWidth="1"/>
    <col min="13571" max="13571" width="95.5703125" style="346" customWidth="1"/>
    <col min="13572" max="13572" width="15.140625" style="346" customWidth="1"/>
    <col min="13573" max="13573" width="2.85546875" style="346" customWidth="1"/>
    <col min="13574" max="13574" width="1.85546875" style="346" customWidth="1"/>
    <col min="13575" max="13824" width="15.85546875" style="346"/>
    <col min="13825" max="13825" width="3.42578125" style="346" customWidth="1"/>
    <col min="13826" max="13826" width="18.7109375" style="346" customWidth="1"/>
    <col min="13827" max="13827" width="95.5703125" style="346" customWidth="1"/>
    <col min="13828" max="13828" width="15.140625" style="346" customWidth="1"/>
    <col min="13829" max="13829" width="2.85546875" style="346" customWidth="1"/>
    <col min="13830" max="13830" width="1.85546875" style="346" customWidth="1"/>
    <col min="13831" max="14080" width="15.85546875" style="346"/>
    <col min="14081" max="14081" width="3.42578125" style="346" customWidth="1"/>
    <col min="14082" max="14082" width="18.7109375" style="346" customWidth="1"/>
    <col min="14083" max="14083" width="95.5703125" style="346" customWidth="1"/>
    <col min="14084" max="14084" width="15.140625" style="346" customWidth="1"/>
    <col min="14085" max="14085" width="2.85546875" style="346" customWidth="1"/>
    <col min="14086" max="14086" width="1.85546875" style="346" customWidth="1"/>
    <col min="14087" max="14336" width="15.85546875" style="346"/>
    <col min="14337" max="14337" width="3.42578125" style="346" customWidth="1"/>
    <col min="14338" max="14338" width="18.7109375" style="346" customWidth="1"/>
    <col min="14339" max="14339" width="95.5703125" style="346" customWidth="1"/>
    <col min="14340" max="14340" width="15.140625" style="346" customWidth="1"/>
    <col min="14341" max="14341" width="2.85546875" style="346" customWidth="1"/>
    <col min="14342" max="14342" width="1.85546875" style="346" customWidth="1"/>
    <col min="14343" max="14592" width="15.85546875" style="346"/>
    <col min="14593" max="14593" width="3.42578125" style="346" customWidth="1"/>
    <col min="14594" max="14594" width="18.7109375" style="346" customWidth="1"/>
    <col min="14595" max="14595" width="95.5703125" style="346" customWidth="1"/>
    <col min="14596" max="14596" width="15.140625" style="346" customWidth="1"/>
    <col min="14597" max="14597" width="2.85546875" style="346" customWidth="1"/>
    <col min="14598" max="14598" width="1.85546875" style="346" customWidth="1"/>
    <col min="14599" max="14848" width="15.85546875" style="346"/>
    <col min="14849" max="14849" width="3.42578125" style="346" customWidth="1"/>
    <col min="14850" max="14850" width="18.7109375" style="346" customWidth="1"/>
    <col min="14851" max="14851" width="95.5703125" style="346" customWidth="1"/>
    <col min="14852" max="14852" width="15.140625" style="346" customWidth="1"/>
    <col min="14853" max="14853" width="2.85546875" style="346" customWidth="1"/>
    <col min="14854" max="14854" width="1.85546875" style="346" customWidth="1"/>
    <col min="14855" max="15104" width="15.85546875" style="346"/>
    <col min="15105" max="15105" width="3.42578125" style="346" customWidth="1"/>
    <col min="15106" max="15106" width="18.7109375" style="346" customWidth="1"/>
    <col min="15107" max="15107" width="95.5703125" style="346" customWidth="1"/>
    <col min="15108" max="15108" width="15.140625" style="346" customWidth="1"/>
    <col min="15109" max="15109" width="2.85546875" style="346" customWidth="1"/>
    <col min="15110" max="15110" width="1.85546875" style="346" customWidth="1"/>
    <col min="15111" max="15360" width="15.85546875" style="346"/>
    <col min="15361" max="15361" width="3.42578125" style="346" customWidth="1"/>
    <col min="15362" max="15362" width="18.7109375" style="346" customWidth="1"/>
    <col min="15363" max="15363" width="95.5703125" style="346" customWidth="1"/>
    <col min="15364" max="15364" width="15.140625" style="346" customWidth="1"/>
    <col min="15365" max="15365" width="2.85546875" style="346" customWidth="1"/>
    <col min="15366" max="15366" width="1.85546875" style="346" customWidth="1"/>
    <col min="15367" max="15616" width="15.85546875" style="346"/>
    <col min="15617" max="15617" width="3.42578125" style="346" customWidth="1"/>
    <col min="15618" max="15618" width="18.7109375" style="346" customWidth="1"/>
    <col min="15619" max="15619" width="95.5703125" style="346" customWidth="1"/>
    <col min="15620" max="15620" width="15.140625" style="346" customWidth="1"/>
    <col min="15621" max="15621" width="2.85546875" style="346" customWidth="1"/>
    <col min="15622" max="15622" width="1.85546875" style="346" customWidth="1"/>
    <col min="15623" max="15872" width="15.85546875" style="346"/>
    <col min="15873" max="15873" width="3.42578125" style="346" customWidth="1"/>
    <col min="15874" max="15874" width="18.7109375" style="346" customWidth="1"/>
    <col min="15875" max="15875" width="95.5703125" style="346" customWidth="1"/>
    <col min="15876" max="15876" width="15.140625" style="346" customWidth="1"/>
    <col min="15877" max="15877" width="2.85546875" style="346" customWidth="1"/>
    <col min="15878" max="15878" width="1.85546875" style="346" customWidth="1"/>
    <col min="15879" max="16128" width="15.85546875" style="346"/>
    <col min="16129" max="16129" width="3.42578125" style="346" customWidth="1"/>
    <col min="16130" max="16130" width="18.7109375" style="346" customWidth="1"/>
    <col min="16131" max="16131" width="95.5703125" style="346" customWidth="1"/>
    <col min="16132" max="16132" width="15.140625" style="346" customWidth="1"/>
    <col min="16133" max="16133" width="2.85546875" style="346" customWidth="1"/>
    <col min="16134" max="16134" width="1.85546875" style="346" customWidth="1"/>
    <col min="16135" max="16384" width="15.85546875" style="346"/>
  </cols>
  <sheetData>
    <row r="1" spans="2:4" ht="12" customHeight="1" x14ac:dyDescent="0.25"/>
    <row r="2" spans="2:4" ht="12" customHeight="1" x14ac:dyDescent="0.25"/>
    <row r="3" spans="2:4" ht="12" customHeight="1" x14ac:dyDescent="0.25"/>
    <row r="4" spans="2:4" ht="15.75" customHeight="1" x14ac:dyDescent="0.25">
      <c r="B4" s="347"/>
      <c r="C4" s="348"/>
    </row>
    <row r="5" spans="2:4" ht="191.25" customHeight="1" x14ac:dyDescent="0.25">
      <c r="B5" s="349"/>
      <c r="C5" s="656"/>
      <c r="D5" s="656"/>
    </row>
    <row r="6" spans="2:4" ht="191.25" customHeight="1" x14ac:dyDescent="0.25">
      <c r="B6" s="349"/>
      <c r="C6" s="350"/>
      <c r="D6" s="350"/>
    </row>
    <row r="7" spans="2:4" ht="124.5" customHeight="1" x14ac:dyDescent="0.25">
      <c r="C7" s="351"/>
    </row>
    <row r="8" spans="2:4" ht="27.75" customHeight="1" x14ac:dyDescent="0.25">
      <c r="B8" s="352"/>
      <c r="C8" s="353"/>
    </row>
    <row r="9" spans="2:4" ht="27.75" customHeight="1" x14ac:dyDescent="0.25">
      <c r="C9" s="353"/>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A1:E57"/>
  <sheetViews>
    <sheetView view="pageBreakPreview" zoomScale="85" zoomScaleNormal="85" zoomScaleSheetLayoutView="85" workbookViewId="0"/>
  </sheetViews>
  <sheetFormatPr defaultColWidth="15.85546875" defaultRowHeight="15.75" x14ac:dyDescent="0.25"/>
  <cols>
    <col min="1" max="1" width="3.42578125" style="346" customWidth="1"/>
    <col min="2" max="2" width="33.7109375" style="358" bestFit="1" customWidth="1"/>
    <col min="3" max="3" width="1.5703125" style="359" customWidth="1"/>
    <col min="4" max="4" width="71" style="358" customWidth="1"/>
    <col min="5" max="6" width="23.5703125" style="358" customWidth="1"/>
    <col min="7" max="7" width="1.85546875" style="358" customWidth="1"/>
    <col min="8" max="8" width="15.85546875" style="358"/>
    <col min="9" max="9" width="6.140625" style="358" customWidth="1"/>
    <col min="10" max="16384" width="15.85546875" style="358"/>
  </cols>
  <sheetData>
    <row r="1" spans="2:4" s="346" customFormat="1" ht="12" customHeight="1" x14ac:dyDescent="0.25">
      <c r="C1" s="354"/>
    </row>
    <row r="2" spans="2:4" s="346" customFormat="1" ht="12" customHeight="1" x14ac:dyDescent="0.25">
      <c r="C2" s="354"/>
    </row>
    <row r="3" spans="2:4" s="346" customFormat="1" ht="12" customHeight="1" x14ac:dyDescent="0.25">
      <c r="C3" s="354"/>
    </row>
    <row r="4" spans="2:4" s="346" customFormat="1" ht="15.75" customHeight="1" x14ac:dyDescent="0.25">
      <c r="C4" s="354"/>
    </row>
    <row r="5" spans="2:4" s="346" customFormat="1" ht="24" customHeight="1" x14ac:dyDescent="0.4">
      <c r="B5" s="657" t="s">
        <v>2271</v>
      </c>
      <c r="C5" s="657"/>
      <c r="D5" s="657"/>
    </row>
    <row r="6" spans="2:4" s="346" customFormat="1" ht="6" customHeight="1" x14ac:dyDescent="0.25">
      <c r="C6" s="354"/>
    </row>
    <row r="7" spans="2:4" s="346" customFormat="1" ht="15.75" customHeight="1" x14ac:dyDescent="0.25">
      <c r="B7" s="355" t="s">
        <v>2272</v>
      </c>
      <c r="C7" s="356"/>
      <c r="D7" s="357">
        <v>44377</v>
      </c>
    </row>
    <row r="8" spans="2:4" s="358" customFormat="1" ht="11.25" customHeight="1" x14ac:dyDescent="0.25">
      <c r="C8" s="359"/>
    </row>
    <row r="10" spans="2:4" s="358" customFormat="1" x14ac:dyDescent="0.25">
      <c r="B10" s="360" t="s">
        <v>2273</v>
      </c>
      <c r="C10" s="359"/>
    </row>
    <row r="11" spans="2:4" s="358" customFormat="1" x14ac:dyDescent="0.25">
      <c r="B11" s="359" t="s">
        <v>2274</v>
      </c>
      <c r="C11" s="359"/>
      <c r="D11" s="359"/>
    </row>
    <row r="12" spans="2:4" s="358" customFormat="1" x14ac:dyDescent="0.25">
      <c r="B12" s="361" t="s">
        <v>2275</v>
      </c>
      <c r="C12" s="359"/>
      <c r="D12" s="362" t="s">
        <v>2274</v>
      </c>
    </row>
    <row r="13" spans="2:4" s="358" customFormat="1" x14ac:dyDescent="0.25">
      <c r="B13" s="361"/>
      <c r="C13" s="359"/>
    </row>
    <row r="14" spans="2:4" s="358" customFormat="1" x14ac:dyDescent="0.25">
      <c r="B14" s="359" t="s">
        <v>2276</v>
      </c>
      <c r="C14" s="359"/>
    </row>
    <row r="15" spans="2:4" s="358" customFormat="1" x14ac:dyDescent="0.25">
      <c r="B15" s="361" t="s">
        <v>2277</v>
      </c>
      <c r="C15" s="359"/>
      <c r="D15" s="362" t="s">
        <v>2278</v>
      </c>
    </row>
    <row r="16" spans="2:4" s="358" customFormat="1" x14ac:dyDescent="0.25">
      <c r="B16" s="361" t="s">
        <v>2279</v>
      </c>
      <c r="C16" s="359"/>
      <c r="D16" s="362" t="s">
        <v>2280</v>
      </c>
    </row>
    <row r="17" spans="2:4" s="358" customFormat="1" x14ac:dyDescent="0.25">
      <c r="B17" s="361" t="s">
        <v>2281</v>
      </c>
      <c r="C17" s="359"/>
      <c r="D17" s="362" t="s">
        <v>2282</v>
      </c>
    </row>
    <row r="18" spans="2:4" s="358" customFormat="1" x14ac:dyDescent="0.25">
      <c r="B18" s="361" t="s">
        <v>2283</v>
      </c>
      <c r="C18" s="359"/>
      <c r="D18" s="362" t="s">
        <v>2284</v>
      </c>
    </row>
    <row r="19" spans="2:4" s="358" customFormat="1" x14ac:dyDescent="0.25">
      <c r="B19" s="361" t="s">
        <v>2285</v>
      </c>
      <c r="C19" s="359"/>
      <c r="D19" s="362" t="s">
        <v>2286</v>
      </c>
    </row>
    <row r="20" spans="2:4" s="358" customFormat="1" x14ac:dyDescent="0.25">
      <c r="B20" s="361" t="s">
        <v>2287</v>
      </c>
      <c r="C20" s="359"/>
      <c r="D20" s="362" t="s">
        <v>2288</v>
      </c>
    </row>
    <row r="21" spans="2:4" s="358" customFormat="1" x14ac:dyDescent="0.25">
      <c r="B21" s="361"/>
      <c r="C21" s="359"/>
    </row>
    <row r="22" spans="2:4" s="358" customFormat="1" x14ac:dyDescent="0.25">
      <c r="B22" s="361" t="s">
        <v>2289</v>
      </c>
      <c r="C22" s="359"/>
      <c r="D22" s="362" t="s">
        <v>2290</v>
      </c>
    </row>
    <row r="23" spans="2:4" s="358" customFormat="1" x14ac:dyDescent="0.25">
      <c r="B23" s="361" t="s">
        <v>2291</v>
      </c>
      <c r="C23" s="359"/>
      <c r="D23" s="362" t="s">
        <v>2292</v>
      </c>
    </row>
    <row r="24" spans="2:4" s="358" customFormat="1" x14ac:dyDescent="0.25">
      <c r="B24" s="361" t="s">
        <v>2293</v>
      </c>
      <c r="C24" s="359"/>
      <c r="D24" s="362" t="s">
        <v>2294</v>
      </c>
    </row>
    <row r="25" spans="2:4" s="358" customFormat="1" x14ac:dyDescent="0.25">
      <c r="B25" s="361" t="s">
        <v>2295</v>
      </c>
      <c r="C25" s="359"/>
      <c r="D25" s="362" t="s">
        <v>2296</v>
      </c>
    </row>
    <row r="26" spans="2:4" s="358" customFormat="1" x14ac:dyDescent="0.25">
      <c r="B26" s="361" t="s">
        <v>2297</v>
      </c>
      <c r="C26" s="359"/>
      <c r="D26" s="362" t="s">
        <v>2298</v>
      </c>
    </row>
    <row r="27" spans="2:4" s="358" customFormat="1" x14ac:dyDescent="0.25">
      <c r="B27" s="361" t="s">
        <v>2299</v>
      </c>
      <c r="C27" s="359"/>
      <c r="D27" s="362" t="s">
        <v>2300</v>
      </c>
    </row>
    <row r="28" spans="2:4" s="358" customFormat="1" x14ac:dyDescent="0.25">
      <c r="B28" s="361" t="s">
        <v>2301</v>
      </c>
      <c r="C28" s="359"/>
      <c r="D28" s="362" t="s">
        <v>2302</v>
      </c>
    </row>
    <row r="29" spans="2:4" s="358" customFormat="1" x14ac:dyDescent="0.25">
      <c r="B29" s="361" t="s">
        <v>2303</v>
      </c>
      <c r="C29" s="359"/>
      <c r="D29" s="362" t="s">
        <v>2304</v>
      </c>
    </row>
    <row r="30" spans="2:4" s="358" customFormat="1" x14ac:dyDescent="0.25">
      <c r="B30" s="361" t="s">
        <v>2305</v>
      </c>
      <c r="C30" s="359"/>
      <c r="D30" s="362" t="s">
        <v>2306</v>
      </c>
    </row>
    <row r="31" spans="2:4" s="358" customFormat="1" x14ac:dyDescent="0.25">
      <c r="B31" s="361" t="s">
        <v>2307</v>
      </c>
      <c r="C31" s="359"/>
      <c r="D31" s="362" t="s">
        <v>2308</v>
      </c>
    </row>
    <row r="32" spans="2:4" s="358" customFormat="1" x14ac:dyDescent="0.25">
      <c r="B32" s="361" t="s">
        <v>2309</v>
      </c>
      <c r="C32" s="359"/>
      <c r="D32" s="362" t="s">
        <v>2310</v>
      </c>
    </row>
    <row r="33" spans="2:5" s="358" customFormat="1" x14ac:dyDescent="0.25">
      <c r="B33" s="361" t="s">
        <v>2311</v>
      </c>
      <c r="C33" s="359"/>
      <c r="D33" s="362" t="s">
        <v>2312</v>
      </c>
    </row>
    <row r="34" spans="2:5" s="358" customFormat="1" x14ac:dyDescent="0.25">
      <c r="B34" s="361" t="s">
        <v>2313</v>
      </c>
      <c r="C34" s="359"/>
      <c r="D34" s="362" t="s">
        <v>2314</v>
      </c>
    </row>
    <row r="35" spans="2:5" s="358" customFormat="1" x14ac:dyDescent="0.25">
      <c r="B35" s="361" t="s">
        <v>2315</v>
      </c>
      <c r="C35" s="359"/>
      <c r="D35" s="362" t="s">
        <v>2316</v>
      </c>
    </row>
    <row r="36" spans="2:5" s="358" customFormat="1" x14ac:dyDescent="0.25">
      <c r="B36" s="361" t="s">
        <v>2317</v>
      </c>
      <c r="C36" s="359"/>
      <c r="D36" s="362" t="s">
        <v>2318</v>
      </c>
    </row>
    <row r="37" spans="2:5" s="358" customFormat="1" x14ac:dyDescent="0.25">
      <c r="B37" s="361" t="s">
        <v>2319</v>
      </c>
      <c r="C37" s="359"/>
      <c r="D37" s="362" t="s">
        <v>2320</v>
      </c>
    </row>
    <row r="38" spans="2:5" s="358" customFormat="1" x14ac:dyDescent="0.25">
      <c r="B38" s="361" t="s">
        <v>2321</v>
      </c>
      <c r="C38" s="359"/>
      <c r="D38" s="362" t="s">
        <v>2322</v>
      </c>
    </row>
    <row r="39" spans="2:5" s="358" customFormat="1" x14ac:dyDescent="0.25">
      <c r="B39" s="361" t="s">
        <v>2323</v>
      </c>
      <c r="C39" s="359"/>
      <c r="D39" s="362" t="s">
        <v>2324</v>
      </c>
    </row>
    <row r="40" spans="2:5" s="358" customFormat="1" x14ac:dyDescent="0.25">
      <c r="B40" s="361"/>
      <c r="C40" s="359"/>
      <c r="D40" s="363"/>
    </row>
    <row r="41" spans="2:5" s="358" customFormat="1" x14ac:dyDescent="0.25">
      <c r="B41" s="361"/>
      <c r="C41" s="359"/>
      <c r="D41" s="364"/>
    </row>
    <row r="42" spans="2:5" s="358" customFormat="1" x14ac:dyDescent="0.25">
      <c r="B42" s="361"/>
      <c r="C42" s="359"/>
      <c r="D42" s="363"/>
    </row>
    <row r="43" spans="2:5" s="358" customFormat="1" x14ac:dyDescent="0.25">
      <c r="B43" s="360" t="s">
        <v>2325</v>
      </c>
      <c r="C43" s="359"/>
      <c r="D43" s="359"/>
      <c r="E43" s="359"/>
    </row>
    <row r="44" spans="2:5" s="358" customFormat="1" x14ac:dyDescent="0.25">
      <c r="B44" s="359" t="s">
        <v>2275</v>
      </c>
      <c r="C44" s="359"/>
      <c r="D44" s="363" t="s">
        <v>2274</v>
      </c>
      <c r="E44" s="359"/>
    </row>
    <row r="45" spans="2:5" s="358" customFormat="1" x14ac:dyDescent="0.25">
      <c r="B45" s="359" t="s">
        <v>2326</v>
      </c>
      <c r="C45" s="359"/>
      <c r="D45" s="363" t="s">
        <v>2327</v>
      </c>
      <c r="E45" s="359"/>
    </row>
    <row r="46" spans="2:5" s="358" customFormat="1" x14ac:dyDescent="0.25">
      <c r="B46" s="359" t="s">
        <v>2328</v>
      </c>
      <c r="C46" s="359"/>
      <c r="D46" s="363" t="s">
        <v>2329</v>
      </c>
      <c r="E46" s="359"/>
    </row>
    <row r="47" spans="2:5" s="358" customFormat="1" x14ac:dyDescent="0.25">
      <c r="B47" s="359" t="s">
        <v>2330</v>
      </c>
      <c r="C47" s="359"/>
      <c r="D47" s="363" t="s">
        <v>2331</v>
      </c>
      <c r="E47" s="359"/>
    </row>
    <row r="48" spans="2:5" s="358" customFormat="1" x14ac:dyDescent="0.25">
      <c r="B48" s="359" t="s">
        <v>2332</v>
      </c>
      <c r="C48" s="359"/>
      <c r="D48" s="363" t="s">
        <v>2333</v>
      </c>
      <c r="E48" s="359"/>
    </row>
    <row r="49" spans="2:5" s="358" customFormat="1" x14ac:dyDescent="0.25">
      <c r="B49" s="359" t="s">
        <v>2334</v>
      </c>
      <c r="C49" s="359"/>
      <c r="D49" s="363" t="s">
        <v>2335</v>
      </c>
      <c r="E49" s="359"/>
    </row>
    <row r="50" spans="2:5" s="358" customFormat="1" x14ac:dyDescent="0.25">
      <c r="B50" s="359" t="s">
        <v>2336</v>
      </c>
      <c r="C50" s="359"/>
      <c r="D50" s="363" t="s">
        <v>2337</v>
      </c>
      <c r="E50" s="359"/>
    </row>
    <row r="51" spans="2:5" s="358" customFormat="1" x14ac:dyDescent="0.25">
      <c r="C51" s="359"/>
      <c r="E51" s="359"/>
    </row>
    <row r="52" spans="2:5" s="358" customFormat="1" x14ac:dyDescent="0.25">
      <c r="C52" s="359"/>
      <c r="E52" s="359"/>
    </row>
    <row r="53" spans="2:5" s="358" customFormat="1" x14ac:dyDescent="0.25">
      <c r="B53" s="360" t="s">
        <v>2338</v>
      </c>
      <c r="C53" s="359"/>
      <c r="E53" s="359"/>
    </row>
    <row r="54" spans="2:5" s="358" customFormat="1" x14ac:dyDescent="0.25">
      <c r="B54" s="361" t="s">
        <v>2339</v>
      </c>
      <c r="C54" s="359"/>
      <c r="D54" s="362" t="s">
        <v>2340</v>
      </c>
      <c r="E54" s="359"/>
    </row>
    <row r="55" spans="2:5" s="358" customFormat="1" x14ac:dyDescent="0.25">
      <c r="B55" s="361" t="s">
        <v>2341</v>
      </c>
      <c r="C55" s="359"/>
      <c r="D55" s="362" t="s">
        <v>2340</v>
      </c>
      <c r="E55" s="359"/>
    </row>
    <row r="56" spans="2:5" s="358" customFormat="1" x14ac:dyDescent="0.25">
      <c r="B56" s="361" t="s">
        <v>2342</v>
      </c>
      <c r="C56" s="359"/>
      <c r="D56" s="362" t="s">
        <v>2343</v>
      </c>
    </row>
    <row r="57" spans="2:5" s="358" customFormat="1" x14ac:dyDescent="0.25">
      <c r="C57" s="359"/>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Disclaimer</vt:lpstr>
      <vt:lpstr>Introduction</vt:lpstr>
      <vt:lpstr>Completion Instructions</vt:lpstr>
      <vt:lpstr>FAQ</vt:lpstr>
      <vt:lpstr>A. HTT General</vt:lpstr>
      <vt:lpstr>B1. HTT Mortgage Assets</vt:lpstr>
      <vt:lpstr>C. HTT Harmonised Glossary</vt:lpstr>
      <vt:lpstr>D. NTT Frontpage</vt:lpstr>
      <vt:lpstr>NTT Contents</vt:lpstr>
      <vt:lpstr>Tabel A - General Issuer Detail</vt:lpstr>
      <vt:lpstr>G1-G4 - Cover pool inform.</vt:lpstr>
      <vt:lpstr>Table 1-3 - Lending</vt:lpstr>
      <vt:lpstr>Table 4 - LTV</vt:lpstr>
      <vt:lpstr>Table 5 - Region - Ship type</vt:lpstr>
      <vt:lpstr>Table 6-8 - Lending by loan</vt:lpstr>
      <vt:lpstr>Table 9-13 - Lending</vt:lpstr>
      <vt:lpstr>X1 Key Concepts</vt:lpstr>
      <vt:lpstr>X2 Key Concepts</vt:lpstr>
      <vt:lpstr>X3 - General explanation</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 NTT Frontpage'!Print_Area</vt:lpstr>
      <vt:lpstr>Disclaimer!Print_Area</vt:lpstr>
      <vt:lpstr>'E. Optional ECB-ECAIs data'!Print_Area</vt:lpstr>
      <vt:lpstr>FAQ!Print_Area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B88384</cp:lastModifiedBy>
  <cp:lastPrinted>2016-05-20T08:25:54Z</cp:lastPrinted>
  <dcterms:created xsi:type="dcterms:W3CDTF">2016-04-21T08:07:20Z</dcterms:created>
  <dcterms:modified xsi:type="dcterms:W3CDTF">2021-08-11T08:00:58Z</dcterms:modified>
</cp:coreProperties>
</file>